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khikiy\IdrettsKontor\Hockey - Hockey\Treningstider\Sesongen 2020\"/>
    </mc:Choice>
  </mc:AlternateContent>
  <bookViews>
    <workbookView xWindow="0" yWindow="0" windowWidth="28800" windowHeight="11610" firstSheet="72" activeTab="77"/>
  </bookViews>
  <sheets>
    <sheet name="Oversikt" sheetId="1" r:id="rId1"/>
    <sheet name="Prosentandel" sheetId="2" r:id="rId2"/>
    <sheet name="Parametere" sheetId="3" r:id="rId3"/>
    <sheet name="Abildsø idr.park" sheetId="4" r:id="rId4"/>
    <sheet name="Alna idr.park" sheetId="5" r:id="rId5"/>
    <sheet name="Bislett stadion" sheetId="6" r:id="rId6"/>
    <sheet name="Bjølsenparken" sheetId="7" r:id="rId7"/>
    <sheet name="Bjørndalen idr.park" sheetId="8" r:id="rId8"/>
    <sheet name="Bjøråsen" sheetId="9" r:id="rId9"/>
    <sheet name="Brynbanen" sheetId="10" r:id="rId10"/>
    <sheet name="Bråtenbanen" sheetId="11" r:id="rId11"/>
    <sheet name="Bøler idr.plass" sheetId="12" r:id="rId12"/>
    <sheet name="Caltexløkka" sheetId="13" r:id="rId13"/>
    <sheet name="Dælenenga" sheetId="14" r:id="rId14"/>
    <sheet name="Ekeberg idr.park" sheetId="15" r:id="rId15"/>
    <sheet name="Ellingsrud idr.park" sheetId="16" r:id="rId16"/>
    <sheet name="Frogner Stadion" sheetId="17" r:id="rId17"/>
    <sheet name="Frogner Tennis" sheetId="18" r:id="rId18"/>
    <sheet name="Fruruset akt.park" sheetId="19" r:id="rId19"/>
    <sheet name="Fruruset idr.park" sheetId="20" r:id="rId20"/>
    <sheet name="Grefsen skole" sheetId="21" r:id="rId21"/>
    <sheet name="Grefsen Stadion" sheetId="22" r:id="rId22"/>
    <sheet name="Grefsenmyra" sheetId="23" r:id="rId23"/>
    <sheet name="Greibanen" sheetId="24" r:id="rId24"/>
    <sheet name="Gressbanen" sheetId="25" r:id="rId25"/>
    <sheet name="Grorud idr.park" sheetId="26" r:id="rId26"/>
    <sheet name="Grünerhagen" sheetId="27" r:id="rId27"/>
    <sheet name="Hallager idr.park" sheetId="28" r:id="rId28"/>
    <sheet name="Haraløkka idr.park" sheetId="29" r:id="rId29"/>
    <sheet name="Hasle skole" sheetId="30" r:id="rId30"/>
    <sheet name="Haugerud idr.park" sheetId="31" r:id="rId31"/>
    <sheet name="Hemingbanen" sheetId="32" r:id="rId32"/>
    <sheet name="Holmlia idr.park" sheetId="33" r:id="rId33"/>
    <sheet name="Hullebergmyra" sheetId="34" r:id="rId34"/>
    <sheet name="Humleby" sheetId="35" r:id="rId35"/>
    <sheet name="Høybråten Friplass" sheetId="36" r:id="rId36"/>
    <sheet name="Høybråten idr.park" sheetId="37" r:id="rId37"/>
    <sheet name="Jeriko" sheetId="38" r:id="rId38"/>
    <sheet name="Jesperud" sheetId="39" r:id="rId39"/>
    <sheet name="Jordal" sheetId="40" r:id="rId40"/>
    <sheet name="Kalbakken" sheetId="41" r:id="rId41"/>
    <sheet name="Kampen skole" sheetId="42" r:id="rId42"/>
    <sheet name="Klosterenga" sheetId="43" r:id="rId43"/>
    <sheet name="Klemetsrud idr.park" sheetId="44" r:id="rId44"/>
    <sheet name="Kollbanen" sheetId="45" r:id="rId45"/>
    <sheet name="Korsvoll idr.park" sheetId="46" r:id="rId46"/>
    <sheet name="Kringsjå idr.park" sheetId="47" r:id="rId47"/>
    <sheet name="Lambertseter idr.park" sheetId="48" r:id="rId48"/>
    <sheet name="Lindeberg idr.park" sheetId="49" r:id="rId49"/>
    <sheet name="Linderud idr.park" sheetId="50" r:id="rId50"/>
    <sheet name="Løren idr.park" sheetId="51" r:id="rId51"/>
    <sheet name="Manglerud idr.park" sheetId="52" r:id="rId52"/>
    <sheet name="Marienlyst" sheetId="53" r:id="rId53"/>
    <sheet name="Merkantilbanen" sheetId="54" r:id="rId54"/>
    <sheet name="Monolitten" sheetId="55" r:id="rId55"/>
    <sheet name="Mortensrud idr.park" sheetId="56" r:id="rId56"/>
    <sheet name="Muselunden" sheetId="57" r:id="rId57"/>
    <sheet name="Myrerfeltet" sheetId="58" r:id="rId58"/>
    <sheet name="Nordjordet" sheetId="59" r:id="rId59"/>
    <sheet name="Nordre Åsen idr.park" sheetId="60" r:id="rId60"/>
    <sheet name="Nordstrand idr.park" sheetId="61" r:id="rId61"/>
    <sheet name="Prinsdal idr.park" sheetId="62" r:id="rId62"/>
    <sheet name="Risbanen" sheetId="63" r:id="rId63"/>
    <sheet name="Rommensletta idr.park" sheetId="64" r:id="rId64"/>
    <sheet name="Rustad idr.park" sheetId="65" r:id="rId65"/>
    <sheet name="Røa idr.park" sheetId="66" r:id="rId66"/>
    <sheet name="Sinober" sheetId="67" r:id="rId67"/>
    <sheet name="Stovner stadion" sheetId="68" r:id="rId68"/>
    <sheet name="Tonsenhagen idr.park" sheetId="69" r:id="rId69"/>
    <sheet name="Tonsenhagen skole" sheetId="70" r:id="rId70"/>
    <sheet name="Trasop idr.park" sheetId="71" r:id="rId71"/>
    <sheet name="Tveita idr.park" sheetId="72" r:id="rId72"/>
    <sheet name="Tørteberg" sheetId="73" r:id="rId73"/>
    <sheet name="Ullern idr.park" sheetId="74" r:id="rId74"/>
    <sheet name="Valle Hovin idr.park" sheetId="75" r:id="rId75"/>
    <sheet name="Veitvet idr.park" sheetId="76" r:id="rId76"/>
    <sheet name="Voksen" sheetId="77" r:id="rId77"/>
    <sheet name="Voldsløkka idr.park" sheetId="78" r:id="rId78"/>
    <sheet name="Øvre Foss" sheetId="79" r:id="rId79"/>
    <sheet name="Årvoll idr.park" sheetId="80" r:id="rId80"/>
  </sheets>
  <definedNames>
    <definedName name="_xlnm._FilterDatabase" localSheetId="0" hidden="1">Oversikt!$A$2:$Q$197</definedName>
  </definedNames>
  <calcPr calcId="171027"/>
</workbook>
</file>

<file path=xl/calcChain.xml><?xml version="1.0" encoding="utf-8"?>
<calcChain xmlns="http://schemas.openxmlformats.org/spreadsheetml/2006/main">
  <c r="Q6" i="80" l="1"/>
  <c r="P6" i="80"/>
  <c r="O6" i="80"/>
  <c r="N6" i="80"/>
  <c r="M6" i="80"/>
  <c r="L6" i="80"/>
  <c r="K6" i="80"/>
  <c r="J6" i="80"/>
  <c r="I6" i="80"/>
  <c r="H6" i="80"/>
  <c r="G6" i="80"/>
  <c r="F6" i="80"/>
  <c r="E6" i="80"/>
  <c r="D6" i="80"/>
  <c r="A6" i="80"/>
  <c r="Q5" i="80"/>
  <c r="P5" i="80"/>
  <c r="O5" i="80"/>
  <c r="N5" i="80"/>
  <c r="M5" i="80"/>
  <c r="L5" i="80"/>
  <c r="K5" i="80"/>
  <c r="J5" i="80"/>
  <c r="I5" i="80"/>
  <c r="H5" i="80"/>
  <c r="G5" i="80"/>
  <c r="F5" i="80"/>
  <c r="E5" i="80"/>
  <c r="D5" i="80"/>
  <c r="A5" i="80"/>
  <c r="Q4" i="80"/>
  <c r="P4" i="80"/>
  <c r="O4" i="80"/>
  <c r="N4" i="80"/>
  <c r="M4" i="80"/>
  <c r="L4" i="80"/>
  <c r="K4" i="80"/>
  <c r="J4" i="80"/>
  <c r="I4" i="80"/>
  <c r="H4" i="80"/>
  <c r="G4" i="80"/>
  <c r="F4" i="80"/>
  <c r="E4" i="80"/>
  <c r="D4" i="80"/>
  <c r="A4" i="80"/>
  <c r="F3" i="80"/>
  <c r="E3" i="80"/>
  <c r="D3" i="80"/>
  <c r="A3" i="80"/>
  <c r="Q6" i="79"/>
  <c r="P6" i="79"/>
  <c r="O6" i="79"/>
  <c r="N6" i="79"/>
  <c r="M6" i="79"/>
  <c r="L6" i="79"/>
  <c r="K6" i="79"/>
  <c r="J6" i="79"/>
  <c r="I6" i="79"/>
  <c r="H6" i="79"/>
  <c r="G6" i="79"/>
  <c r="F6" i="79"/>
  <c r="E6" i="79"/>
  <c r="D6" i="79"/>
  <c r="A6" i="79"/>
  <c r="Q5" i="79"/>
  <c r="P5" i="79"/>
  <c r="O5" i="79"/>
  <c r="N5" i="79"/>
  <c r="M5" i="79"/>
  <c r="L5" i="79"/>
  <c r="K5" i="79"/>
  <c r="J5" i="79"/>
  <c r="I5" i="79"/>
  <c r="H5" i="79"/>
  <c r="G5" i="79"/>
  <c r="F5" i="79"/>
  <c r="E5" i="79"/>
  <c r="D5" i="79"/>
  <c r="A5" i="79"/>
  <c r="Q4" i="79"/>
  <c r="P4" i="79"/>
  <c r="O4" i="79"/>
  <c r="N4" i="79"/>
  <c r="M4" i="79"/>
  <c r="L4" i="79"/>
  <c r="K4" i="79"/>
  <c r="J4" i="79"/>
  <c r="I4" i="79"/>
  <c r="H4" i="79"/>
  <c r="G4" i="79"/>
  <c r="F4" i="79"/>
  <c r="E4" i="79"/>
  <c r="D4" i="79"/>
  <c r="A4" i="79"/>
  <c r="F3" i="79"/>
  <c r="E3" i="79"/>
  <c r="D3" i="79"/>
  <c r="A3" i="79"/>
  <c r="F10" i="78"/>
  <c r="E10" i="78"/>
  <c r="D10" i="78"/>
  <c r="A10" i="78"/>
  <c r="F9" i="78"/>
  <c r="E9" i="78"/>
  <c r="D9" i="78"/>
  <c r="A9" i="78"/>
  <c r="F8" i="78"/>
  <c r="E8" i="78"/>
  <c r="D8" i="78"/>
  <c r="A8" i="78"/>
  <c r="F7" i="78"/>
  <c r="E7" i="78"/>
  <c r="D7" i="78"/>
  <c r="A7" i="78"/>
  <c r="F6" i="78"/>
  <c r="E6" i="78"/>
  <c r="D6" i="78"/>
  <c r="A6" i="78"/>
  <c r="F5" i="78"/>
  <c r="E5" i="78"/>
  <c r="D5" i="78"/>
  <c r="A5" i="78"/>
  <c r="F4" i="78"/>
  <c r="E4" i="78"/>
  <c r="D4" i="78"/>
  <c r="A4" i="78"/>
  <c r="F3" i="78"/>
  <c r="E3" i="78"/>
  <c r="D3" i="78"/>
  <c r="A3" i="78"/>
  <c r="Q6" i="77"/>
  <c r="P6" i="77"/>
  <c r="O6" i="77"/>
  <c r="N6" i="77"/>
  <c r="M6" i="77"/>
  <c r="L6" i="77"/>
  <c r="K6" i="77"/>
  <c r="J6" i="77"/>
  <c r="I6" i="77"/>
  <c r="H6" i="77"/>
  <c r="G6" i="77"/>
  <c r="F6" i="77"/>
  <c r="E6" i="77"/>
  <c r="D6" i="77"/>
  <c r="A6" i="77"/>
  <c r="Q5" i="77"/>
  <c r="P5" i="77"/>
  <c r="O5" i="77"/>
  <c r="N5" i="77"/>
  <c r="M5" i="77"/>
  <c r="L5" i="77"/>
  <c r="K5" i="77"/>
  <c r="J5" i="77"/>
  <c r="I5" i="77"/>
  <c r="H5" i="77"/>
  <c r="G5" i="77"/>
  <c r="F5" i="77"/>
  <c r="E5" i="77"/>
  <c r="D5" i="77"/>
  <c r="A5" i="77"/>
  <c r="F4" i="77"/>
  <c r="E4" i="77"/>
  <c r="D4" i="77"/>
  <c r="A4" i="77"/>
  <c r="F3" i="77"/>
  <c r="E3" i="77"/>
  <c r="D3" i="77"/>
  <c r="A3" i="77"/>
  <c r="Q6" i="76"/>
  <c r="P6" i="76"/>
  <c r="O6" i="76"/>
  <c r="N6" i="76"/>
  <c r="M6" i="76"/>
  <c r="L6" i="76"/>
  <c r="K6" i="76"/>
  <c r="J6" i="76"/>
  <c r="I6" i="76"/>
  <c r="H6" i="76"/>
  <c r="G6" i="76"/>
  <c r="F6" i="76"/>
  <c r="E6" i="76"/>
  <c r="D6" i="76"/>
  <c r="A6" i="76"/>
  <c r="Q5" i="76"/>
  <c r="P5" i="76"/>
  <c r="O5" i="76"/>
  <c r="N5" i="76"/>
  <c r="M5" i="76"/>
  <c r="L5" i="76"/>
  <c r="K5" i="76"/>
  <c r="J5" i="76"/>
  <c r="I5" i="76"/>
  <c r="H5" i="76"/>
  <c r="G5" i="76"/>
  <c r="F5" i="76"/>
  <c r="E5" i="76"/>
  <c r="D5" i="76"/>
  <c r="A5" i="76"/>
  <c r="F4" i="76"/>
  <c r="E4" i="76"/>
  <c r="D4" i="76"/>
  <c r="A4" i="76"/>
  <c r="F3" i="76"/>
  <c r="E3" i="76"/>
  <c r="D3" i="76"/>
  <c r="A3" i="76"/>
  <c r="F9" i="75"/>
  <c r="E9" i="75"/>
  <c r="D9" i="75"/>
  <c r="A9" i="75"/>
  <c r="F8" i="75"/>
  <c r="E8" i="75"/>
  <c r="D8" i="75"/>
  <c r="A8" i="75"/>
  <c r="F7" i="75"/>
  <c r="E7" i="75"/>
  <c r="D7" i="75"/>
  <c r="A7" i="75"/>
  <c r="F6" i="75"/>
  <c r="E6" i="75"/>
  <c r="D6" i="75"/>
  <c r="A6" i="75"/>
  <c r="F5" i="75"/>
  <c r="E5" i="75"/>
  <c r="D5" i="75"/>
  <c r="A5" i="75"/>
  <c r="F4" i="75"/>
  <c r="E4" i="75"/>
  <c r="D4" i="75"/>
  <c r="A4" i="75"/>
  <c r="F3" i="75"/>
  <c r="E3" i="75"/>
  <c r="D3" i="75"/>
  <c r="A3" i="75"/>
  <c r="Q6" i="74"/>
  <c r="P6" i="74"/>
  <c r="O6" i="74"/>
  <c r="N6" i="74"/>
  <c r="M6" i="74"/>
  <c r="L6" i="74"/>
  <c r="K6" i="74"/>
  <c r="J6" i="74"/>
  <c r="I6" i="74"/>
  <c r="H6" i="74"/>
  <c r="G6" i="74"/>
  <c r="F6" i="74"/>
  <c r="E6" i="74"/>
  <c r="D6" i="74"/>
  <c r="A6" i="74"/>
  <c r="F5" i="74"/>
  <c r="E5" i="74"/>
  <c r="D5" i="74"/>
  <c r="A5" i="74"/>
  <c r="F4" i="74"/>
  <c r="E4" i="74"/>
  <c r="D4" i="74"/>
  <c r="A4" i="74"/>
  <c r="F3" i="74"/>
  <c r="E3" i="74"/>
  <c r="D3" i="74"/>
  <c r="A3" i="74"/>
  <c r="Q6" i="73"/>
  <c r="P6" i="73"/>
  <c r="O6" i="73"/>
  <c r="N6" i="73"/>
  <c r="M6" i="73"/>
  <c r="L6" i="73"/>
  <c r="K6" i="73"/>
  <c r="J6" i="73"/>
  <c r="I6" i="73"/>
  <c r="H6" i="73"/>
  <c r="G6" i="73"/>
  <c r="F6" i="73"/>
  <c r="E6" i="73"/>
  <c r="D6" i="73"/>
  <c r="A6" i="73"/>
  <c r="Q5" i="73"/>
  <c r="P5" i="73"/>
  <c r="O5" i="73"/>
  <c r="N5" i="73"/>
  <c r="M5" i="73"/>
  <c r="L5" i="73"/>
  <c r="K5" i="73"/>
  <c r="J5" i="73"/>
  <c r="I5" i="73"/>
  <c r="H5" i="73"/>
  <c r="G5" i="73"/>
  <c r="F5" i="73"/>
  <c r="E5" i="73"/>
  <c r="D5" i="73"/>
  <c r="A5" i="73"/>
  <c r="F4" i="73"/>
  <c r="E4" i="73"/>
  <c r="D4" i="73"/>
  <c r="A4" i="73"/>
  <c r="F3" i="73"/>
  <c r="E3" i="73"/>
  <c r="D3" i="73"/>
  <c r="A3" i="73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A6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A5" i="72"/>
  <c r="F4" i="72"/>
  <c r="E4" i="72"/>
  <c r="D4" i="72"/>
  <c r="A4" i="72"/>
  <c r="F3" i="72"/>
  <c r="E3" i="72"/>
  <c r="D3" i="72"/>
  <c r="A3" i="72"/>
  <c r="F7" i="71"/>
  <c r="E7" i="71"/>
  <c r="D7" i="71"/>
  <c r="A7" i="71"/>
  <c r="F6" i="71"/>
  <c r="E6" i="71"/>
  <c r="D6" i="71"/>
  <c r="A6" i="71"/>
  <c r="F5" i="71"/>
  <c r="E5" i="71"/>
  <c r="D5" i="71"/>
  <c r="A5" i="71"/>
  <c r="F4" i="71"/>
  <c r="E4" i="71"/>
  <c r="D4" i="71"/>
  <c r="A4" i="71"/>
  <c r="F3" i="71"/>
  <c r="E3" i="71"/>
  <c r="D3" i="71"/>
  <c r="A3" i="71"/>
  <c r="Q6" i="70"/>
  <c r="P6" i="70"/>
  <c r="O6" i="70"/>
  <c r="N6" i="70"/>
  <c r="M6" i="70"/>
  <c r="L6" i="70"/>
  <c r="K6" i="70"/>
  <c r="J6" i="70"/>
  <c r="I6" i="70"/>
  <c r="H6" i="70"/>
  <c r="G6" i="70"/>
  <c r="F6" i="70"/>
  <c r="E6" i="70"/>
  <c r="D6" i="70"/>
  <c r="A6" i="70"/>
  <c r="Q5" i="70"/>
  <c r="P5" i="70"/>
  <c r="O5" i="70"/>
  <c r="N5" i="70"/>
  <c r="M5" i="70"/>
  <c r="L5" i="70"/>
  <c r="K5" i="70"/>
  <c r="J5" i="70"/>
  <c r="I5" i="70"/>
  <c r="H5" i="70"/>
  <c r="G5" i="70"/>
  <c r="F5" i="70"/>
  <c r="E5" i="70"/>
  <c r="D5" i="70"/>
  <c r="A5" i="70"/>
  <c r="Q4" i="70"/>
  <c r="P4" i="70"/>
  <c r="O4" i="70"/>
  <c r="N4" i="70"/>
  <c r="M4" i="70"/>
  <c r="L4" i="70"/>
  <c r="K4" i="70"/>
  <c r="J4" i="70"/>
  <c r="I4" i="70"/>
  <c r="H4" i="70"/>
  <c r="G4" i="70"/>
  <c r="F4" i="70"/>
  <c r="E4" i="70"/>
  <c r="D4" i="70"/>
  <c r="A4" i="70"/>
  <c r="F3" i="70"/>
  <c r="E3" i="70"/>
  <c r="D3" i="70"/>
  <c r="A3" i="70"/>
  <c r="Q6" i="69"/>
  <c r="P6" i="69"/>
  <c r="O6" i="69"/>
  <c r="N6" i="69"/>
  <c r="M6" i="69"/>
  <c r="L6" i="69"/>
  <c r="K6" i="69"/>
  <c r="J6" i="69"/>
  <c r="I6" i="69"/>
  <c r="H6" i="69"/>
  <c r="G6" i="69"/>
  <c r="F6" i="69"/>
  <c r="E6" i="69"/>
  <c r="D6" i="69"/>
  <c r="A6" i="69"/>
  <c r="Q5" i="69"/>
  <c r="P5" i="69"/>
  <c r="O5" i="69"/>
  <c r="N5" i="69"/>
  <c r="M5" i="69"/>
  <c r="L5" i="69"/>
  <c r="K5" i="69"/>
  <c r="J5" i="69"/>
  <c r="I5" i="69"/>
  <c r="H5" i="69"/>
  <c r="G5" i="69"/>
  <c r="F5" i="69"/>
  <c r="E5" i="69"/>
  <c r="D5" i="69"/>
  <c r="A5" i="69"/>
  <c r="F4" i="69"/>
  <c r="E4" i="69"/>
  <c r="D4" i="69"/>
  <c r="A4" i="69"/>
  <c r="F3" i="69"/>
  <c r="E3" i="69"/>
  <c r="D3" i="69"/>
  <c r="A3" i="69"/>
  <c r="Q6" i="68"/>
  <c r="P6" i="68"/>
  <c r="O6" i="68"/>
  <c r="N6" i="68"/>
  <c r="M6" i="68"/>
  <c r="L6" i="68"/>
  <c r="K6" i="68"/>
  <c r="J6" i="68"/>
  <c r="I6" i="68"/>
  <c r="H6" i="68"/>
  <c r="G6" i="68"/>
  <c r="F6" i="68"/>
  <c r="E6" i="68"/>
  <c r="D6" i="68"/>
  <c r="A6" i="68"/>
  <c r="Q5" i="68"/>
  <c r="P5" i="68"/>
  <c r="O5" i="68"/>
  <c r="N5" i="68"/>
  <c r="M5" i="68"/>
  <c r="L5" i="68"/>
  <c r="K5" i="68"/>
  <c r="J5" i="68"/>
  <c r="I5" i="68"/>
  <c r="H5" i="68"/>
  <c r="G5" i="68"/>
  <c r="F5" i="68"/>
  <c r="E5" i="68"/>
  <c r="D5" i="68"/>
  <c r="A5" i="68"/>
  <c r="F4" i="68"/>
  <c r="E4" i="68"/>
  <c r="D4" i="68"/>
  <c r="A4" i="68"/>
  <c r="F3" i="68"/>
  <c r="E3" i="68"/>
  <c r="D3" i="68"/>
  <c r="A3" i="68"/>
  <c r="Q7" i="67"/>
  <c r="P7" i="67"/>
  <c r="O7" i="67"/>
  <c r="N7" i="67"/>
  <c r="M7" i="67"/>
  <c r="L7" i="67"/>
  <c r="K7" i="67"/>
  <c r="J7" i="67"/>
  <c r="I7" i="67"/>
  <c r="H7" i="67"/>
  <c r="G7" i="67"/>
  <c r="F7" i="67"/>
  <c r="E7" i="67"/>
  <c r="D7" i="67"/>
  <c r="A7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D6" i="67"/>
  <c r="A6" i="67"/>
  <c r="Q5" i="67"/>
  <c r="P5" i="67"/>
  <c r="O5" i="67"/>
  <c r="N5" i="67"/>
  <c r="M5" i="67"/>
  <c r="L5" i="67"/>
  <c r="K5" i="67"/>
  <c r="J5" i="67"/>
  <c r="I5" i="67"/>
  <c r="H5" i="67"/>
  <c r="G5" i="67"/>
  <c r="F5" i="67"/>
  <c r="E5" i="67"/>
  <c r="D5" i="67"/>
  <c r="A5" i="67"/>
  <c r="F4" i="67"/>
  <c r="E4" i="67"/>
  <c r="D4" i="67"/>
  <c r="A4" i="67"/>
  <c r="F3" i="67"/>
  <c r="E3" i="67"/>
  <c r="D3" i="67"/>
  <c r="A3" i="67"/>
  <c r="Q6" i="66"/>
  <c r="P6" i="66"/>
  <c r="O6" i="66"/>
  <c r="N6" i="66"/>
  <c r="M6" i="66"/>
  <c r="L6" i="66"/>
  <c r="K6" i="66"/>
  <c r="J6" i="66"/>
  <c r="I6" i="66"/>
  <c r="H6" i="66"/>
  <c r="G6" i="66"/>
  <c r="F6" i="66"/>
  <c r="E6" i="66"/>
  <c r="D6" i="66"/>
  <c r="A6" i="66"/>
  <c r="F5" i="66"/>
  <c r="E5" i="66"/>
  <c r="D5" i="66"/>
  <c r="A5" i="66"/>
  <c r="F4" i="66"/>
  <c r="E4" i="66"/>
  <c r="D4" i="66"/>
  <c r="A4" i="66"/>
  <c r="F3" i="66"/>
  <c r="E3" i="66"/>
  <c r="D3" i="66"/>
  <c r="A3" i="66"/>
  <c r="Q7" i="65"/>
  <c r="P7" i="65"/>
  <c r="O7" i="65"/>
  <c r="N7" i="65"/>
  <c r="M7" i="65"/>
  <c r="L7" i="65"/>
  <c r="K7" i="65"/>
  <c r="J7" i="65"/>
  <c r="I7" i="65"/>
  <c r="H7" i="65"/>
  <c r="G7" i="65"/>
  <c r="F7" i="65"/>
  <c r="E7" i="65"/>
  <c r="D7" i="65"/>
  <c r="A7" i="65"/>
  <c r="F6" i="65"/>
  <c r="E6" i="65"/>
  <c r="D6" i="65"/>
  <c r="A6" i="65"/>
  <c r="F5" i="65"/>
  <c r="E5" i="65"/>
  <c r="D5" i="65"/>
  <c r="A5" i="65"/>
  <c r="F4" i="65"/>
  <c r="E4" i="65"/>
  <c r="D4" i="65"/>
  <c r="A4" i="65"/>
  <c r="F3" i="65"/>
  <c r="E3" i="65"/>
  <c r="D3" i="65"/>
  <c r="A3" i="65"/>
  <c r="Q7" i="64"/>
  <c r="P7" i="64"/>
  <c r="O7" i="64"/>
  <c r="N7" i="64"/>
  <c r="M7" i="64"/>
  <c r="L7" i="64"/>
  <c r="K7" i="64"/>
  <c r="J7" i="64"/>
  <c r="I7" i="64"/>
  <c r="H7" i="64"/>
  <c r="G7" i="64"/>
  <c r="F7" i="64"/>
  <c r="E7" i="64"/>
  <c r="D7" i="64"/>
  <c r="A7" i="64"/>
  <c r="F6" i="64"/>
  <c r="E6" i="64"/>
  <c r="D6" i="64"/>
  <c r="A6" i="64"/>
  <c r="F5" i="64"/>
  <c r="E5" i="64"/>
  <c r="D5" i="64"/>
  <c r="A5" i="64"/>
  <c r="F4" i="64"/>
  <c r="E4" i="64"/>
  <c r="D4" i="64"/>
  <c r="A4" i="64"/>
  <c r="F3" i="64"/>
  <c r="E3" i="64"/>
  <c r="D3" i="64"/>
  <c r="A3" i="64"/>
  <c r="Q6" i="63"/>
  <c r="P6" i="63"/>
  <c r="O6" i="63"/>
  <c r="N6" i="63"/>
  <c r="M6" i="63"/>
  <c r="L6" i="63"/>
  <c r="K6" i="63"/>
  <c r="J6" i="63"/>
  <c r="I6" i="63"/>
  <c r="H6" i="63"/>
  <c r="G6" i="63"/>
  <c r="F6" i="63"/>
  <c r="E6" i="63"/>
  <c r="D6" i="63"/>
  <c r="A6" i="63"/>
  <c r="Q5" i="63"/>
  <c r="P5" i="63"/>
  <c r="O5" i="63"/>
  <c r="N5" i="63"/>
  <c r="M5" i="63"/>
  <c r="L5" i="63"/>
  <c r="K5" i="63"/>
  <c r="J5" i="63"/>
  <c r="I5" i="63"/>
  <c r="H5" i="63"/>
  <c r="G5" i="63"/>
  <c r="F5" i="63"/>
  <c r="E5" i="63"/>
  <c r="D5" i="63"/>
  <c r="A5" i="63"/>
  <c r="Q4" i="63"/>
  <c r="P4" i="63"/>
  <c r="O4" i="63"/>
  <c r="N4" i="63"/>
  <c r="M4" i="63"/>
  <c r="L4" i="63"/>
  <c r="K4" i="63"/>
  <c r="J4" i="63"/>
  <c r="I4" i="63"/>
  <c r="H4" i="63"/>
  <c r="G4" i="63"/>
  <c r="F4" i="63"/>
  <c r="E4" i="63"/>
  <c r="D4" i="63"/>
  <c r="A4" i="63"/>
  <c r="F3" i="63"/>
  <c r="E3" i="63"/>
  <c r="D3" i="63"/>
  <c r="A3" i="63"/>
  <c r="Q6" i="62"/>
  <c r="P6" i="62"/>
  <c r="O6" i="62"/>
  <c r="N6" i="62"/>
  <c r="M6" i="62"/>
  <c r="L6" i="62"/>
  <c r="K6" i="62"/>
  <c r="J6" i="62"/>
  <c r="I6" i="62"/>
  <c r="H6" i="62"/>
  <c r="G6" i="62"/>
  <c r="F6" i="62"/>
  <c r="E6" i="62"/>
  <c r="D6" i="62"/>
  <c r="A6" i="62"/>
  <c r="F5" i="62"/>
  <c r="E5" i="62"/>
  <c r="D5" i="62"/>
  <c r="A5" i="62"/>
  <c r="F4" i="62"/>
  <c r="E4" i="62"/>
  <c r="D4" i="62"/>
  <c r="A4" i="62"/>
  <c r="F3" i="62"/>
  <c r="E3" i="62"/>
  <c r="D3" i="62"/>
  <c r="A3" i="62"/>
  <c r="Q7" i="61"/>
  <c r="P7" i="61"/>
  <c r="O7" i="61"/>
  <c r="N7" i="61"/>
  <c r="M7" i="61"/>
  <c r="L7" i="61"/>
  <c r="K7" i="61"/>
  <c r="J7" i="61"/>
  <c r="I7" i="61"/>
  <c r="H7" i="61"/>
  <c r="G7" i="61"/>
  <c r="F7" i="61"/>
  <c r="E7" i="61"/>
  <c r="D7" i="61"/>
  <c r="A7" i="61"/>
  <c r="Q6" i="61"/>
  <c r="P6" i="61"/>
  <c r="O6" i="61"/>
  <c r="N6" i="61"/>
  <c r="M6" i="61"/>
  <c r="L6" i="61"/>
  <c r="K6" i="61"/>
  <c r="J6" i="61"/>
  <c r="I6" i="61"/>
  <c r="H6" i="61"/>
  <c r="G6" i="61"/>
  <c r="F6" i="61"/>
  <c r="E6" i="61"/>
  <c r="D6" i="61"/>
  <c r="A6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A5" i="61"/>
  <c r="F4" i="61"/>
  <c r="E4" i="61"/>
  <c r="D4" i="61"/>
  <c r="A4" i="61"/>
  <c r="F3" i="61"/>
  <c r="E3" i="61"/>
  <c r="D3" i="61"/>
  <c r="A3" i="61"/>
  <c r="Q7" i="60"/>
  <c r="P7" i="60"/>
  <c r="O7" i="60"/>
  <c r="N7" i="60"/>
  <c r="M7" i="60"/>
  <c r="L7" i="60"/>
  <c r="K7" i="60"/>
  <c r="J7" i="60"/>
  <c r="I7" i="60"/>
  <c r="H7" i="60"/>
  <c r="G7" i="60"/>
  <c r="F7" i="60"/>
  <c r="E7" i="60"/>
  <c r="D7" i="60"/>
  <c r="A7" i="60"/>
  <c r="F6" i="60"/>
  <c r="E6" i="60"/>
  <c r="D6" i="60"/>
  <c r="A6" i="60"/>
  <c r="F5" i="60"/>
  <c r="E5" i="60"/>
  <c r="D5" i="60"/>
  <c r="A5" i="60"/>
  <c r="F4" i="60"/>
  <c r="E4" i="60"/>
  <c r="D4" i="60"/>
  <c r="A4" i="60"/>
  <c r="F3" i="60"/>
  <c r="E3" i="60"/>
  <c r="D3" i="60"/>
  <c r="A3" i="60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A6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A5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A4" i="59"/>
  <c r="F3" i="59"/>
  <c r="E3" i="59"/>
  <c r="D3" i="59"/>
  <c r="A3" i="59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A6" i="58"/>
  <c r="Q5" i="58"/>
  <c r="P5" i="58"/>
  <c r="O5" i="58"/>
  <c r="N5" i="58"/>
  <c r="M5" i="58"/>
  <c r="L5" i="58"/>
  <c r="K5" i="58"/>
  <c r="J5" i="58"/>
  <c r="I5" i="58"/>
  <c r="H5" i="58"/>
  <c r="G5" i="58"/>
  <c r="F5" i="58"/>
  <c r="E5" i="58"/>
  <c r="D5" i="58"/>
  <c r="A5" i="58"/>
  <c r="F4" i="58"/>
  <c r="E4" i="58"/>
  <c r="D4" i="58"/>
  <c r="A4" i="58"/>
  <c r="F3" i="58"/>
  <c r="E3" i="58"/>
  <c r="D3" i="58"/>
  <c r="A3" i="58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A6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A5" i="57"/>
  <c r="F4" i="57"/>
  <c r="E4" i="57"/>
  <c r="D4" i="57"/>
  <c r="A4" i="57"/>
  <c r="F3" i="57"/>
  <c r="E3" i="57"/>
  <c r="D3" i="57"/>
  <c r="A3" i="57"/>
  <c r="Q6" i="56"/>
  <c r="P6" i="56"/>
  <c r="O6" i="56"/>
  <c r="N6" i="56"/>
  <c r="M6" i="56"/>
  <c r="L6" i="56"/>
  <c r="K6" i="56"/>
  <c r="J6" i="56"/>
  <c r="I6" i="56"/>
  <c r="H6" i="56"/>
  <c r="G6" i="56"/>
  <c r="F6" i="56"/>
  <c r="E6" i="56"/>
  <c r="D6" i="56"/>
  <c r="A6" i="56"/>
  <c r="F5" i="56"/>
  <c r="E5" i="56"/>
  <c r="D5" i="56"/>
  <c r="A5" i="56"/>
  <c r="F4" i="56"/>
  <c r="E4" i="56"/>
  <c r="D4" i="56"/>
  <c r="A4" i="56"/>
  <c r="F3" i="56"/>
  <c r="E3" i="56"/>
  <c r="D3" i="56"/>
  <c r="A3" i="56"/>
  <c r="Q6" i="55"/>
  <c r="P6" i="55"/>
  <c r="O6" i="55"/>
  <c r="N6" i="55"/>
  <c r="M6" i="55"/>
  <c r="L6" i="55"/>
  <c r="K6" i="55"/>
  <c r="J6" i="55"/>
  <c r="I6" i="55"/>
  <c r="H6" i="55"/>
  <c r="G6" i="55"/>
  <c r="F6" i="55"/>
  <c r="E6" i="55"/>
  <c r="D6" i="55"/>
  <c r="A6" i="55"/>
  <c r="Q5" i="55"/>
  <c r="P5" i="55"/>
  <c r="O5" i="55"/>
  <c r="N5" i="55"/>
  <c r="M5" i="55"/>
  <c r="L5" i="55"/>
  <c r="K5" i="55"/>
  <c r="J5" i="55"/>
  <c r="I5" i="55"/>
  <c r="H5" i="55"/>
  <c r="G5" i="55"/>
  <c r="F5" i="55"/>
  <c r="E5" i="55"/>
  <c r="D5" i="55"/>
  <c r="A5" i="55"/>
  <c r="Q4" i="55"/>
  <c r="P4" i="55"/>
  <c r="O4" i="55"/>
  <c r="N4" i="55"/>
  <c r="M4" i="55"/>
  <c r="L4" i="55"/>
  <c r="K4" i="55"/>
  <c r="J4" i="55"/>
  <c r="I4" i="55"/>
  <c r="H4" i="55"/>
  <c r="G4" i="55"/>
  <c r="F4" i="55"/>
  <c r="E4" i="55"/>
  <c r="D4" i="55"/>
  <c r="A4" i="55"/>
  <c r="F3" i="55"/>
  <c r="E3" i="55"/>
  <c r="D3" i="55"/>
  <c r="A3" i="55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A6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A5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A4" i="54"/>
  <c r="F3" i="54"/>
  <c r="E3" i="54"/>
  <c r="D3" i="54"/>
  <c r="A3" i="54"/>
  <c r="Q6" i="53"/>
  <c r="P6" i="53"/>
  <c r="O6" i="53"/>
  <c r="N6" i="53"/>
  <c r="M6" i="53"/>
  <c r="L6" i="53"/>
  <c r="K6" i="53"/>
  <c r="J6" i="53"/>
  <c r="I6" i="53"/>
  <c r="H6" i="53"/>
  <c r="G6" i="53"/>
  <c r="F6" i="53"/>
  <c r="E6" i="53"/>
  <c r="D6" i="53"/>
  <c r="A6" i="53"/>
  <c r="Q5" i="53"/>
  <c r="P5" i="53"/>
  <c r="O5" i="53"/>
  <c r="N5" i="53"/>
  <c r="M5" i="53"/>
  <c r="L5" i="53"/>
  <c r="K5" i="53"/>
  <c r="J5" i="53"/>
  <c r="I5" i="53"/>
  <c r="H5" i="53"/>
  <c r="G5" i="53"/>
  <c r="F5" i="53"/>
  <c r="E5" i="53"/>
  <c r="D5" i="53"/>
  <c r="A5" i="53"/>
  <c r="Q4" i="53"/>
  <c r="P4" i="53"/>
  <c r="O4" i="53"/>
  <c r="N4" i="53"/>
  <c r="M4" i="53"/>
  <c r="L4" i="53"/>
  <c r="K4" i="53"/>
  <c r="J4" i="53"/>
  <c r="I4" i="53"/>
  <c r="H4" i="53"/>
  <c r="G4" i="53"/>
  <c r="F4" i="53"/>
  <c r="E4" i="53"/>
  <c r="D4" i="53"/>
  <c r="A4" i="53"/>
  <c r="F3" i="53"/>
  <c r="E3" i="53"/>
  <c r="D3" i="53"/>
  <c r="A3" i="53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A6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A5" i="52"/>
  <c r="F4" i="52"/>
  <c r="E4" i="52"/>
  <c r="D4" i="52"/>
  <c r="A4" i="52"/>
  <c r="F3" i="52"/>
  <c r="E3" i="52"/>
  <c r="D3" i="52"/>
  <c r="A3" i="52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A6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A5" i="51"/>
  <c r="F4" i="51"/>
  <c r="E4" i="51"/>
  <c r="D4" i="51"/>
  <c r="A4" i="51"/>
  <c r="F3" i="51"/>
  <c r="E3" i="51"/>
  <c r="D3" i="51"/>
  <c r="A3" i="51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A6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A5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A4" i="50"/>
  <c r="F3" i="50"/>
  <c r="E3" i="50"/>
  <c r="D3" i="50"/>
  <c r="A3" i="50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A6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A5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A4" i="49"/>
  <c r="F3" i="49"/>
  <c r="E3" i="49"/>
  <c r="D3" i="49"/>
  <c r="A3" i="49"/>
  <c r="Q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A6" i="48"/>
  <c r="F5" i="48"/>
  <c r="E5" i="48"/>
  <c r="D5" i="48"/>
  <c r="A5" i="48"/>
  <c r="F4" i="48"/>
  <c r="E4" i="48"/>
  <c r="D4" i="48"/>
  <c r="A4" i="48"/>
  <c r="F3" i="48"/>
  <c r="E3" i="48"/>
  <c r="D3" i="48"/>
  <c r="A3" i="48"/>
  <c r="Q7" i="47"/>
  <c r="P7" i="47"/>
  <c r="O7" i="47"/>
  <c r="N7" i="47"/>
  <c r="M7" i="47"/>
  <c r="L7" i="47"/>
  <c r="K7" i="47"/>
  <c r="J7" i="47"/>
  <c r="I7" i="47"/>
  <c r="H7" i="47"/>
  <c r="G7" i="47"/>
  <c r="F7" i="47"/>
  <c r="E7" i="47"/>
  <c r="D7" i="47"/>
  <c r="A7" i="47"/>
  <c r="F6" i="47"/>
  <c r="E6" i="47"/>
  <c r="D6" i="47"/>
  <c r="A6" i="47"/>
  <c r="F5" i="47"/>
  <c r="E5" i="47"/>
  <c r="D5" i="47"/>
  <c r="A5" i="47"/>
  <c r="F4" i="47"/>
  <c r="E4" i="47"/>
  <c r="D4" i="47"/>
  <c r="A4" i="47"/>
  <c r="F3" i="47"/>
  <c r="E3" i="47"/>
  <c r="D3" i="47"/>
  <c r="A3" i="47"/>
  <c r="Q6" i="46"/>
  <c r="P6" i="46"/>
  <c r="O6" i="46"/>
  <c r="N6" i="46"/>
  <c r="M6" i="46"/>
  <c r="L6" i="46"/>
  <c r="K6" i="46"/>
  <c r="J6" i="46"/>
  <c r="I6" i="46"/>
  <c r="H6" i="46"/>
  <c r="G6" i="46"/>
  <c r="F6" i="46"/>
  <c r="E6" i="46"/>
  <c r="D6" i="46"/>
  <c r="A6" i="46"/>
  <c r="F5" i="46"/>
  <c r="E5" i="46"/>
  <c r="D5" i="46"/>
  <c r="A5" i="46"/>
  <c r="F4" i="46"/>
  <c r="E4" i="46"/>
  <c r="D4" i="46"/>
  <c r="A4" i="46"/>
  <c r="F3" i="46"/>
  <c r="E3" i="46"/>
  <c r="D3" i="46"/>
  <c r="A3" i="46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A6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A5" i="45"/>
  <c r="Q4" i="45"/>
  <c r="P4" i="45"/>
  <c r="O4" i="45"/>
  <c r="N4" i="45"/>
  <c r="M4" i="45"/>
  <c r="L4" i="45"/>
  <c r="K4" i="45"/>
  <c r="J4" i="45"/>
  <c r="I4" i="45"/>
  <c r="H4" i="45"/>
  <c r="G4" i="45"/>
  <c r="F4" i="45"/>
  <c r="E4" i="45"/>
  <c r="D4" i="45"/>
  <c r="A4" i="45"/>
  <c r="F3" i="45"/>
  <c r="E3" i="45"/>
  <c r="D3" i="45"/>
  <c r="A3" i="45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A6" i="44"/>
  <c r="Q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A5" i="44"/>
  <c r="F4" i="44"/>
  <c r="E4" i="44"/>
  <c r="D4" i="44"/>
  <c r="A4" i="44"/>
  <c r="F3" i="44"/>
  <c r="E3" i="44"/>
  <c r="D3" i="44"/>
  <c r="A3" i="44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A6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A5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A4" i="43"/>
  <c r="F3" i="43"/>
  <c r="E3" i="43"/>
  <c r="D3" i="43"/>
  <c r="A3" i="43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A6" i="42"/>
  <c r="Q5" i="42"/>
  <c r="P5" i="42"/>
  <c r="O5" i="42"/>
  <c r="N5" i="42"/>
  <c r="M5" i="42"/>
  <c r="L5" i="42"/>
  <c r="K5" i="42"/>
  <c r="J5" i="42"/>
  <c r="I5" i="42"/>
  <c r="H5" i="42"/>
  <c r="G5" i="42"/>
  <c r="F5" i="42"/>
  <c r="E5" i="42"/>
  <c r="D5" i="42"/>
  <c r="A5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A4" i="42"/>
  <c r="F3" i="42"/>
  <c r="E3" i="42"/>
  <c r="D3" i="42"/>
  <c r="A3" i="42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A6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A5" i="41"/>
  <c r="F4" i="41"/>
  <c r="E4" i="41"/>
  <c r="D4" i="41"/>
  <c r="A4" i="41"/>
  <c r="F3" i="41"/>
  <c r="E3" i="41"/>
  <c r="D3" i="41"/>
  <c r="A3" i="41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A6" i="40"/>
  <c r="Q5" i="40"/>
  <c r="P5" i="40"/>
  <c r="O5" i="40"/>
  <c r="N5" i="40"/>
  <c r="M5" i="40"/>
  <c r="L5" i="40"/>
  <c r="K5" i="40"/>
  <c r="J5" i="40"/>
  <c r="I5" i="40"/>
  <c r="H5" i="40"/>
  <c r="G5" i="40"/>
  <c r="F5" i="40"/>
  <c r="E5" i="40"/>
  <c r="D5" i="40"/>
  <c r="A5" i="40"/>
  <c r="Q4" i="40"/>
  <c r="P4" i="40"/>
  <c r="O4" i="40"/>
  <c r="N4" i="40"/>
  <c r="M4" i="40"/>
  <c r="L4" i="40"/>
  <c r="K4" i="40"/>
  <c r="J4" i="40"/>
  <c r="I4" i="40"/>
  <c r="H4" i="40"/>
  <c r="G4" i="40"/>
  <c r="F4" i="40"/>
  <c r="E4" i="40"/>
  <c r="D4" i="40"/>
  <c r="A4" i="40"/>
  <c r="F3" i="40"/>
  <c r="E3" i="40"/>
  <c r="D3" i="40"/>
  <c r="A3" i="40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A6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A5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A4" i="39"/>
  <c r="F3" i="39"/>
  <c r="E3" i="39"/>
  <c r="D3" i="39"/>
  <c r="A3" i="39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A6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A5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A4" i="38"/>
  <c r="F3" i="38"/>
  <c r="E3" i="38"/>
  <c r="D3" i="38"/>
  <c r="A3" i="38"/>
  <c r="F7" i="37"/>
  <c r="E7" i="37"/>
  <c r="D7" i="37"/>
  <c r="A7" i="37"/>
  <c r="F6" i="37"/>
  <c r="E6" i="37"/>
  <c r="D6" i="37"/>
  <c r="A6" i="37"/>
  <c r="F5" i="37"/>
  <c r="E5" i="37"/>
  <c r="D5" i="37"/>
  <c r="A5" i="37"/>
  <c r="F4" i="37"/>
  <c r="E4" i="37"/>
  <c r="D4" i="37"/>
  <c r="A4" i="37"/>
  <c r="F3" i="37"/>
  <c r="E3" i="37"/>
  <c r="D3" i="37"/>
  <c r="A3" i="37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A6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A5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A4" i="36"/>
  <c r="F3" i="36"/>
  <c r="E3" i="36"/>
  <c r="D3" i="36"/>
  <c r="A3" i="36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A6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A5" i="35"/>
  <c r="F4" i="35"/>
  <c r="E4" i="35"/>
  <c r="D4" i="35"/>
  <c r="A4" i="35"/>
  <c r="F3" i="35"/>
  <c r="E3" i="35"/>
  <c r="D3" i="35"/>
  <c r="A3" i="35"/>
  <c r="F6" i="34"/>
  <c r="E6" i="34"/>
  <c r="D6" i="34"/>
  <c r="A6" i="34"/>
  <c r="F5" i="34"/>
  <c r="E5" i="34"/>
  <c r="D5" i="34"/>
  <c r="A5" i="34"/>
  <c r="F4" i="34"/>
  <c r="E4" i="34"/>
  <c r="D4" i="34"/>
  <c r="A4" i="34"/>
  <c r="F3" i="34"/>
  <c r="E3" i="34"/>
  <c r="D3" i="34"/>
  <c r="A3" i="34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A6" i="33"/>
  <c r="F5" i="33"/>
  <c r="E5" i="33"/>
  <c r="D5" i="33"/>
  <c r="A5" i="33"/>
  <c r="F4" i="33"/>
  <c r="E4" i="33"/>
  <c r="D4" i="33"/>
  <c r="A4" i="33"/>
  <c r="F3" i="33"/>
  <c r="E3" i="33"/>
  <c r="D3" i="33"/>
  <c r="A3" i="33"/>
  <c r="F8" i="32"/>
  <c r="E8" i="32"/>
  <c r="D8" i="32"/>
  <c r="A8" i="32"/>
  <c r="F7" i="32"/>
  <c r="E7" i="32"/>
  <c r="D7" i="32"/>
  <c r="A7" i="32"/>
  <c r="F6" i="32"/>
  <c r="E6" i="32"/>
  <c r="D6" i="32"/>
  <c r="A6" i="32"/>
  <c r="F5" i="32"/>
  <c r="E5" i="32"/>
  <c r="D5" i="32"/>
  <c r="A5" i="32"/>
  <c r="F4" i="32"/>
  <c r="E4" i="32"/>
  <c r="D4" i="32"/>
  <c r="A4" i="32"/>
  <c r="F3" i="32"/>
  <c r="E3" i="32"/>
  <c r="D3" i="32"/>
  <c r="A3" i="32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A6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A5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A4" i="31"/>
  <c r="F3" i="31"/>
  <c r="E3" i="31"/>
  <c r="D3" i="31"/>
  <c r="A3" i="31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A6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A5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A4" i="30"/>
  <c r="F3" i="30"/>
  <c r="E3" i="30"/>
  <c r="D3" i="30"/>
  <c r="A3" i="30"/>
  <c r="F6" i="29"/>
  <c r="E6" i="29"/>
  <c r="D6" i="29"/>
  <c r="A6" i="29"/>
  <c r="F5" i="29"/>
  <c r="E5" i="29"/>
  <c r="D5" i="29"/>
  <c r="A5" i="29"/>
  <c r="F4" i="29"/>
  <c r="E4" i="29"/>
  <c r="D4" i="29"/>
  <c r="A4" i="29"/>
  <c r="F3" i="29"/>
  <c r="E3" i="29"/>
  <c r="D3" i="29"/>
  <c r="A3" i="29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A6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A5" i="28"/>
  <c r="F4" i="28"/>
  <c r="E4" i="28"/>
  <c r="D4" i="28"/>
  <c r="A4" i="28"/>
  <c r="F3" i="28"/>
  <c r="E3" i="28"/>
  <c r="D3" i="28"/>
  <c r="A3" i="28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A6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A5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A4" i="27"/>
  <c r="F3" i="27"/>
  <c r="E3" i="27"/>
  <c r="D3" i="27"/>
  <c r="A3" i="27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A6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A5" i="26"/>
  <c r="F4" i="26"/>
  <c r="E4" i="26"/>
  <c r="D4" i="26"/>
  <c r="A4" i="26"/>
  <c r="F3" i="26"/>
  <c r="E3" i="26"/>
  <c r="D3" i="26"/>
  <c r="A3" i="26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A6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A5" i="25"/>
  <c r="F4" i="25"/>
  <c r="E4" i="25"/>
  <c r="D4" i="25"/>
  <c r="A4" i="25"/>
  <c r="F3" i="25"/>
  <c r="E3" i="25"/>
  <c r="D3" i="25"/>
  <c r="A3" i="25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A6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A5" i="24"/>
  <c r="F4" i="24"/>
  <c r="E4" i="24"/>
  <c r="D4" i="24"/>
  <c r="A4" i="24"/>
  <c r="F3" i="24"/>
  <c r="E3" i="24"/>
  <c r="D3" i="24"/>
  <c r="A3" i="24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A6" i="23"/>
  <c r="F5" i="23"/>
  <c r="E5" i="23"/>
  <c r="D5" i="23"/>
  <c r="A5" i="23"/>
  <c r="F4" i="23"/>
  <c r="E4" i="23"/>
  <c r="D4" i="23"/>
  <c r="A4" i="23"/>
  <c r="F3" i="23"/>
  <c r="E3" i="23"/>
  <c r="D3" i="23"/>
  <c r="A3" i="23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A6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A5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A4" i="22"/>
  <c r="F3" i="22"/>
  <c r="E3" i="22"/>
  <c r="D3" i="22"/>
  <c r="A3" i="22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A6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A5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A4" i="21"/>
  <c r="F3" i="21"/>
  <c r="E3" i="21"/>
  <c r="D3" i="21"/>
  <c r="A3" i="21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A6" i="20"/>
  <c r="F5" i="20"/>
  <c r="E5" i="20"/>
  <c r="D5" i="20"/>
  <c r="A5" i="20"/>
  <c r="F4" i="20"/>
  <c r="E4" i="20"/>
  <c r="D4" i="20"/>
  <c r="A4" i="20"/>
  <c r="F3" i="20"/>
  <c r="E3" i="20"/>
  <c r="D3" i="20"/>
  <c r="A3" i="20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A6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A5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A4" i="19"/>
  <c r="F3" i="19"/>
  <c r="E3" i="19"/>
  <c r="D3" i="19"/>
  <c r="A3" i="19"/>
  <c r="F14" i="18"/>
  <c r="E14" i="18"/>
  <c r="D14" i="18"/>
  <c r="A14" i="18"/>
  <c r="F13" i="18"/>
  <c r="E13" i="18"/>
  <c r="D13" i="18"/>
  <c r="A13" i="18"/>
  <c r="F12" i="18"/>
  <c r="E12" i="18"/>
  <c r="D12" i="18"/>
  <c r="A12" i="18"/>
  <c r="F11" i="18"/>
  <c r="E11" i="18"/>
  <c r="D11" i="18"/>
  <c r="A11" i="18"/>
  <c r="F10" i="18"/>
  <c r="E10" i="18"/>
  <c r="D10" i="18"/>
  <c r="A10" i="18"/>
  <c r="F9" i="18"/>
  <c r="E9" i="18"/>
  <c r="D9" i="18"/>
  <c r="A9" i="18"/>
  <c r="F8" i="18"/>
  <c r="E8" i="18"/>
  <c r="D8" i="18"/>
  <c r="A8" i="18"/>
  <c r="F7" i="18"/>
  <c r="E7" i="18"/>
  <c r="D7" i="18"/>
  <c r="A7" i="18"/>
  <c r="F6" i="18"/>
  <c r="E6" i="18"/>
  <c r="D6" i="18"/>
  <c r="A6" i="18"/>
  <c r="F5" i="18"/>
  <c r="E5" i="18"/>
  <c r="D5" i="18"/>
  <c r="A5" i="18"/>
  <c r="F4" i="18"/>
  <c r="E4" i="18"/>
  <c r="D4" i="18"/>
  <c r="A4" i="18"/>
  <c r="F3" i="18"/>
  <c r="E3" i="18"/>
  <c r="D3" i="18"/>
  <c r="A3" i="18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6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A5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A4" i="17"/>
  <c r="F3" i="17"/>
  <c r="E3" i="17"/>
  <c r="D3" i="17"/>
  <c r="A3" i="17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A6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A5" i="16"/>
  <c r="F4" i="16"/>
  <c r="E4" i="16"/>
  <c r="D4" i="16"/>
  <c r="A4" i="16"/>
  <c r="F3" i="16"/>
  <c r="E3" i="16"/>
  <c r="D3" i="16"/>
  <c r="A3" i="16"/>
  <c r="F11" i="15"/>
  <c r="E11" i="15"/>
  <c r="D11" i="15"/>
  <c r="A11" i="15"/>
  <c r="F10" i="15"/>
  <c r="E10" i="15"/>
  <c r="D10" i="15"/>
  <c r="A10" i="15"/>
  <c r="F9" i="15"/>
  <c r="E9" i="15"/>
  <c r="D9" i="15"/>
  <c r="A9" i="15"/>
  <c r="F8" i="15"/>
  <c r="E8" i="15"/>
  <c r="D8" i="15"/>
  <c r="A8" i="15"/>
  <c r="F7" i="15"/>
  <c r="E7" i="15"/>
  <c r="D7" i="15"/>
  <c r="A7" i="15"/>
  <c r="F6" i="15"/>
  <c r="E6" i="15"/>
  <c r="D6" i="15"/>
  <c r="A6" i="15"/>
  <c r="F5" i="15"/>
  <c r="E5" i="15"/>
  <c r="D5" i="15"/>
  <c r="A5" i="15"/>
  <c r="F4" i="15"/>
  <c r="E4" i="15"/>
  <c r="D4" i="15"/>
  <c r="A4" i="15"/>
  <c r="F3" i="15"/>
  <c r="E3" i="15"/>
  <c r="D3" i="15"/>
  <c r="A3" i="15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A6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A5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A4" i="14"/>
  <c r="F3" i="14"/>
  <c r="E3" i="14"/>
  <c r="D3" i="14"/>
  <c r="A3" i="14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A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A4" i="13"/>
  <c r="F3" i="13"/>
  <c r="E3" i="13"/>
  <c r="D3" i="13"/>
  <c r="A3" i="13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A6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A5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A4" i="12"/>
  <c r="F3" i="12"/>
  <c r="E3" i="12"/>
  <c r="D3" i="12"/>
  <c r="A3" i="12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A6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5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A4" i="11"/>
  <c r="F3" i="11"/>
  <c r="E3" i="11"/>
  <c r="D3" i="11"/>
  <c r="A3" i="11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A6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A5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A4" i="10"/>
  <c r="F3" i="10"/>
  <c r="E3" i="10"/>
  <c r="D3" i="10"/>
  <c r="A3" i="10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6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A5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A4" i="9"/>
  <c r="F3" i="9"/>
  <c r="E3" i="9"/>
  <c r="D3" i="9"/>
  <c r="A3" i="9"/>
  <c r="L50" i="8"/>
  <c r="F11" i="8"/>
  <c r="E11" i="8"/>
  <c r="D11" i="8"/>
  <c r="A11" i="8"/>
  <c r="F10" i="8"/>
  <c r="E10" i="8"/>
  <c r="D10" i="8"/>
  <c r="A10" i="8"/>
  <c r="F9" i="8"/>
  <c r="E9" i="8"/>
  <c r="D9" i="8"/>
  <c r="A9" i="8"/>
  <c r="F8" i="8"/>
  <c r="E8" i="8"/>
  <c r="D8" i="8"/>
  <c r="A8" i="8"/>
  <c r="F7" i="8"/>
  <c r="E7" i="8"/>
  <c r="D7" i="8"/>
  <c r="A7" i="8"/>
  <c r="F6" i="8"/>
  <c r="E6" i="8"/>
  <c r="D6" i="8"/>
  <c r="A6" i="8"/>
  <c r="F5" i="8"/>
  <c r="E5" i="8"/>
  <c r="D5" i="8"/>
  <c r="D18" i="1" s="1"/>
  <c r="A5" i="8"/>
  <c r="M4" i="8"/>
  <c r="M17" i="1" s="1"/>
  <c r="G4" i="8"/>
  <c r="F4" i="8"/>
  <c r="E4" i="8"/>
  <c r="D4" i="8"/>
  <c r="A4" i="8"/>
  <c r="F3" i="8"/>
  <c r="E3" i="8"/>
  <c r="D3" i="8"/>
  <c r="A3" i="8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A6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A5" i="7"/>
  <c r="F4" i="7"/>
  <c r="E4" i="7"/>
  <c r="D4" i="7"/>
  <c r="A4" i="7"/>
  <c r="A15" i="1" s="1"/>
  <c r="F3" i="7"/>
  <c r="E3" i="7"/>
  <c r="D3" i="7"/>
  <c r="A3" i="7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6" i="6"/>
  <c r="F5" i="6"/>
  <c r="E5" i="6"/>
  <c r="D5" i="6"/>
  <c r="A5" i="6"/>
  <c r="F4" i="6"/>
  <c r="E4" i="6"/>
  <c r="D4" i="6"/>
  <c r="A4" i="6"/>
  <c r="F3" i="6"/>
  <c r="E3" i="6"/>
  <c r="D3" i="6"/>
  <c r="A3" i="6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6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A5" i="5"/>
  <c r="F4" i="5"/>
  <c r="E4" i="5"/>
  <c r="D4" i="5"/>
  <c r="A4" i="5"/>
  <c r="F3" i="5"/>
  <c r="E3" i="5"/>
  <c r="D3" i="5"/>
  <c r="A3" i="5"/>
  <c r="L107" i="4"/>
  <c r="L14" i="4"/>
  <c r="M6" i="4"/>
  <c r="M8" i="1" s="1"/>
  <c r="F6" i="4"/>
  <c r="E6" i="4"/>
  <c r="D6" i="4"/>
  <c r="D8" i="1" s="1"/>
  <c r="A6" i="4"/>
  <c r="F5" i="4"/>
  <c r="E5" i="4"/>
  <c r="D5" i="4"/>
  <c r="A5" i="4"/>
  <c r="F4" i="4"/>
  <c r="E4" i="4"/>
  <c r="D4" i="4"/>
  <c r="A4" i="4"/>
  <c r="N3" i="4"/>
  <c r="J3" i="4"/>
  <c r="F3" i="4"/>
  <c r="E3" i="4"/>
  <c r="D3" i="4"/>
  <c r="A3" i="4"/>
  <c r="B14" i="3"/>
  <c r="B13" i="3"/>
  <c r="B12" i="3"/>
  <c r="B9" i="3"/>
  <c r="B3" i="3"/>
  <c r="B2" i="3"/>
  <c r="F197" i="1"/>
  <c r="E197" i="1"/>
  <c r="D197" i="1"/>
  <c r="C197" i="1"/>
  <c r="B197" i="1"/>
  <c r="A197" i="1"/>
  <c r="F196" i="1"/>
  <c r="E196" i="1"/>
  <c r="D196" i="1"/>
  <c r="C196" i="1"/>
  <c r="B196" i="1"/>
  <c r="A196" i="1"/>
  <c r="F195" i="1"/>
  <c r="E195" i="1"/>
  <c r="D195" i="1"/>
  <c r="C195" i="1"/>
  <c r="B195" i="1"/>
  <c r="A195" i="1"/>
  <c r="F194" i="1"/>
  <c r="E194" i="1"/>
  <c r="D194" i="1"/>
  <c r="C194" i="1"/>
  <c r="B194" i="1"/>
  <c r="A194" i="1"/>
  <c r="F193" i="1"/>
  <c r="E193" i="1"/>
  <c r="D193" i="1"/>
  <c r="C193" i="1"/>
  <c r="B193" i="1"/>
  <c r="A193" i="1"/>
  <c r="F192" i="1"/>
  <c r="E192" i="1"/>
  <c r="D192" i="1"/>
  <c r="C192" i="1"/>
  <c r="B192" i="1"/>
  <c r="A192" i="1"/>
  <c r="F191" i="1"/>
  <c r="E191" i="1"/>
  <c r="D191" i="1"/>
  <c r="C191" i="1"/>
  <c r="B191" i="1"/>
  <c r="A191" i="1"/>
  <c r="F190" i="1"/>
  <c r="E190" i="1"/>
  <c r="D190" i="1"/>
  <c r="C190" i="1"/>
  <c r="B190" i="1"/>
  <c r="A190" i="1"/>
  <c r="F189" i="1"/>
  <c r="E189" i="1"/>
  <c r="D189" i="1"/>
  <c r="C189" i="1"/>
  <c r="B189" i="1"/>
  <c r="A189" i="1"/>
  <c r="F188" i="1"/>
  <c r="E188" i="1"/>
  <c r="D188" i="1"/>
  <c r="C188" i="1"/>
  <c r="B188" i="1"/>
  <c r="A188" i="1"/>
  <c r="F187" i="1"/>
  <c r="E187" i="1"/>
  <c r="D187" i="1"/>
  <c r="C187" i="1"/>
  <c r="B187" i="1"/>
  <c r="A187" i="1"/>
  <c r="F186" i="1"/>
  <c r="E186" i="1"/>
  <c r="D186" i="1"/>
  <c r="C186" i="1"/>
  <c r="B186" i="1"/>
  <c r="A186" i="1"/>
  <c r="F185" i="1"/>
  <c r="E185" i="1"/>
  <c r="D185" i="1"/>
  <c r="C185" i="1"/>
  <c r="B185" i="1"/>
  <c r="A185" i="1"/>
  <c r="F184" i="1"/>
  <c r="E184" i="1"/>
  <c r="D184" i="1"/>
  <c r="C184" i="1"/>
  <c r="B184" i="1"/>
  <c r="A184" i="1"/>
  <c r="F183" i="1"/>
  <c r="E183" i="1"/>
  <c r="D183" i="1"/>
  <c r="C183" i="1"/>
  <c r="B183" i="1"/>
  <c r="A183" i="1"/>
  <c r="F182" i="1"/>
  <c r="E182" i="1"/>
  <c r="D182" i="1"/>
  <c r="C182" i="1"/>
  <c r="B182" i="1"/>
  <c r="A182" i="1"/>
  <c r="F181" i="1"/>
  <c r="E181" i="1"/>
  <c r="D181" i="1"/>
  <c r="C181" i="1"/>
  <c r="B181" i="1"/>
  <c r="A181" i="1"/>
  <c r="F180" i="1"/>
  <c r="E180" i="1"/>
  <c r="D180" i="1"/>
  <c r="C180" i="1"/>
  <c r="B180" i="1"/>
  <c r="A180" i="1"/>
  <c r="F179" i="1"/>
  <c r="E179" i="1"/>
  <c r="D179" i="1"/>
  <c r="C179" i="1"/>
  <c r="B179" i="1"/>
  <c r="A179" i="1"/>
  <c r="F178" i="1"/>
  <c r="E178" i="1"/>
  <c r="D178" i="1"/>
  <c r="C178" i="1"/>
  <c r="B178" i="1"/>
  <c r="A178" i="1"/>
  <c r="F177" i="1"/>
  <c r="E177" i="1"/>
  <c r="D177" i="1"/>
  <c r="C177" i="1"/>
  <c r="B177" i="1"/>
  <c r="A177" i="1"/>
  <c r="F176" i="1"/>
  <c r="E176" i="1"/>
  <c r="D176" i="1"/>
  <c r="C176" i="1"/>
  <c r="B176" i="1"/>
  <c r="A176" i="1"/>
  <c r="F175" i="1"/>
  <c r="E175" i="1"/>
  <c r="D175" i="1"/>
  <c r="C175" i="1"/>
  <c r="B175" i="1"/>
  <c r="A175" i="1"/>
  <c r="F174" i="1"/>
  <c r="E174" i="1"/>
  <c r="D174" i="1"/>
  <c r="C174" i="1"/>
  <c r="B174" i="1"/>
  <c r="A174" i="1"/>
  <c r="F173" i="1"/>
  <c r="E173" i="1"/>
  <c r="D173" i="1"/>
  <c r="C173" i="1"/>
  <c r="B173" i="1"/>
  <c r="A173" i="1"/>
  <c r="F172" i="1"/>
  <c r="E172" i="1"/>
  <c r="D172" i="1"/>
  <c r="C172" i="1"/>
  <c r="B172" i="1"/>
  <c r="A172" i="1"/>
  <c r="F171" i="1"/>
  <c r="E171" i="1"/>
  <c r="D171" i="1"/>
  <c r="C171" i="1"/>
  <c r="B171" i="1"/>
  <c r="A171" i="1"/>
  <c r="F170" i="1"/>
  <c r="E170" i="1"/>
  <c r="D170" i="1"/>
  <c r="C170" i="1"/>
  <c r="B170" i="1"/>
  <c r="A170" i="1"/>
  <c r="F169" i="1"/>
  <c r="E169" i="1"/>
  <c r="D169" i="1"/>
  <c r="C169" i="1"/>
  <c r="B169" i="1"/>
  <c r="A169" i="1"/>
  <c r="F168" i="1"/>
  <c r="E168" i="1"/>
  <c r="D168" i="1"/>
  <c r="C168" i="1"/>
  <c r="B168" i="1"/>
  <c r="A168" i="1"/>
  <c r="F167" i="1"/>
  <c r="E167" i="1"/>
  <c r="D167" i="1"/>
  <c r="C167" i="1"/>
  <c r="B167" i="1"/>
  <c r="A167" i="1"/>
  <c r="F166" i="1"/>
  <c r="E166" i="1"/>
  <c r="D166" i="1"/>
  <c r="C166" i="1"/>
  <c r="B166" i="1"/>
  <c r="A166" i="1"/>
  <c r="F165" i="1"/>
  <c r="E165" i="1"/>
  <c r="D165" i="1"/>
  <c r="C165" i="1"/>
  <c r="B165" i="1"/>
  <c r="A165" i="1"/>
  <c r="F164" i="1"/>
  <c r="E164" i="1"/>
  <c r="D164" i="1"/>
  <c r="C164" i="1"/>
  <c r="B164" i="1"/>
  <c r="A164" i="1"/>
  <c r="F163" i="1"/>
  <c r="E163" i="1"/>
  <c r="D163" i="1"/>
  <c r="C163" i="1"/>
  <c r="B163" i="1"/>
  <c r="A163" i="1"/>
  <c r="F162" i="1"/>
  <c r="E162" i="1"/>
  <c r="D162" i="1"/>
  <c r="C162" i="1"/>
  <c r="B162" i="1"/>
  <c r="A162" i="1"/>
  <c r="F161" i="1"/>
  <c r="E161" i="1"/>
  <c r="D161" i="1"/>
  <c r="C161" i="1"/>
  <c r="B161" i="1"/>
  <c r="A161" i="1"/>
  <c r="F160" i="1"/>
  <c r="E160" i="1"/>
  <c r="D160" i="1"/>
  <c r="C160" i="1"/>
  <c r="B160" i="1"/>
  <c r="A160" i="1"/>
  <c r="F159" i="1"/>
  <c r="E159" i="1"/>
  <c r="D159" i="1"/>
  <c r="C159" i="1"/>
  <c r="B159" i="1"/>
  <c r="A159" i="1"/>
  <c r="F158" i="1"/>
  <c r="E158" i="1"/>
  <c r="D158" i="1"/>
  <c r="C158" i="1"/>
  <c r="B158" i="1"/>
  <c r="A158" i="1"/>
  <c r="F157" i="1"/>
  <c r="E157" i="1"/>
  <c r="D157" i="1"/>
  <c r="C157" i="1"/>
  <c r="B157" i="1"/>
  <c r="A157" i="1"/>
  <c r="F156" i="1"/>
  <c r="E156" i="1"/>
  <c r="D156" i="1"/>
  <c r="C156" i="1"/>
  <c r="B156" i="1"/>
  <c r="A156" i="1"/>
  <c r="F155" i="1"/>
  <c r="E155" i="1"/>
  <c r="D155" i="1"/>
  <c r="C155" i="1"/>
  <c r="B155" i="1"/>
  <c r="A155" i="1"/>
  <c r="F154" i="1"/>
  <c r="E154" i="1"/>
  <c r="D154" i="1"/>
  <c r="C154" i="1"/>
  <c r="B154" i="1"/>
  <c r="A154" i="1"/>
  <c r="F153" i="1"/>
  <c r="E153" i="1"/>
  <c r="D153" i="1"/>
  <c r="C153" i="1"/>
  <c r="B153" i="1"/>
  <c r="A153" i="1"/>
  <c r="F152" i="1"/>
  <c r="E152" i="1"/>
  <c r="D152" i="1"/>
  <c r="C152" i="1"/>
  <c r="B152" i="1"/>
  <c r="A152" i="1"/>
  <c r="F151" i="1"/>
  <c r="E151" i="1"/>
  <c r="D151" i="1"/>
  <c r="C151" i="1"/>
  <c r="B151" i="1"/>
  <c r="A151" i="1"/>
  <c r="F150" i="1"/>
  <c r="E150" i="1"/>
  <c r="D150" i="1"/>
  <c r="C150" i="1"/>
  <c r="B150" i="1"/>
  <c r="A150" i="1"/>
  <c r="F149" i="1"/>
  <c r="E149" i="1"/>
  <c r="D149" i="1"/>
  <c r="C149" i="1"/>
  <c r="B149" i="1"/>
  <c r="A149" i="1"/>
  <c r="F148" i="1"/>
  <c r="E148" i="1"/>
  <c r="D148" i="1"/>
  <c r="C148" i="1"/>
  <c r="B148" i="1"/>
  <c r="A148" i="1"/>
  <c r="F147" i="1"/>
  <c r="E147" i="1"/>
  <c r="D147" i="1"/>
  <c r="C147" i="1"/>
  <c r="B147" i="1"/>
  <c r="A147" i="1"/>
  <c r="F146" i="1"/>
  <c r="E146" i="1"/>
  <c r="D146" i="1"/>
  <c r="C146" i="1"/>
  <c r="B146" i="1"/>
  <c r="A146" i="1"/>
  <c r="F145" i="1"/>
  <c r="E145" i="1"/>
  <c r="D145" i="1"/>
  <c r="C145" i="1"/>
  <c r="B145" i="1"/>
  <c r="A145" i="1"/>
  <c r="F144" i="1"/>
  <c r="E144" i="1"/>
  <c r="D144" i="1"/>
  <c r="C144" i="1"/>
  <c r="B144" i="1"/>
  <c r="A144" i="1"/>
  <c r="F143" i="1"/>
  <c r="E143" i="1"/>
  <c r="D143" i="1"/>
  <c r="C143" i="1"/>
  <c r="B143" i="1"/>
  <c r="A143" i="1"/>
  <c r="F142" i="1"/>
  <c r="E142" i="1"/>
  <c r="D142" i="1"/>
  <c r="C142" i="1"/>
  <c r="B142" i="1"/>
  <c r="A142" i="1"/>
  <c r="F141" i="1"/>
  <c r="E141" i="1"/>
  <c r="D141" i="1"/>
  <c r="C141" i="1"/>
  <c r="B141" i="1"/>
  <c r="A141" i="1"/>
  <c r="F140" i="1"/>
  <c r="E140" i="1"/>
  <c r="D140" i="1"/>
  <c r="C140" i="1"/>
  <c r="B140" i="1"/>
  <c r="A140" i="1"/>
  <c r="F139" i="1"/>
  <c r="E139" i="1"/>
  <c r="D139" i="1"/>
  <c r="C139" i="1"/>
  <c r="B139" i="1"/>
  <c r="A139" i="1"/>
  <c r="F138" i="1"/>
  <c r="E138" i="1"/>
  <c r="D138" i="1"/>
  <c r="C138" i="1"/>
  <c r="B138" i="1"/>
  <c r="A138" i="1"/>
  <c r="F137" i="1"/>
  <c r="E137" i="1"/>
  <c r="D137" i="1"/>
  <c r="C137" i="1"/>
  <c r="B137" i="1"/>
  <c r="A137" i="1"/>
  <c r="F136" i="1"/>
  <c r="E136" i="1"/>
  <c r="D136" i="1"/>
  <c r="C136" i="1"/>
  <c r="B136" i="1"/>
  <c r="A136" i="1"/>
  <c r="F135" i="1"/>
  <c r="E135" i="1"/>
  <c r="D135" i="1"/>
  <c r="C135" i="1"/>
  <c r="B135" i="1"/>
  <c r="A135" i="1"/>
  <c r="F134" i="1"/>
  <c r="E134" i="1"/>
  <c r="D134" i="1"/>
  <c r="C134" i="1"/>
  <c r="B134" i="1"/>
  <c r="A134" i="1"/>
  <c r="F133" i="1"/>
  <c r="E133" i="1"/>
  <c r="D133" i="1"/>
  <c r="C133" i="1"/>
  <c r="B133" i="1"/>
  <c r="A133" i="1"/>
  <c r="F132" i="1"/>
  <c r="E132" i="1"/>
  <c r="D132" i="1"/>
  <c r="C132" i="1"/>
  <c r="B132" i="1"/>
  <c r="A132" i="1"/>
  <c r="F131" i="1"/>
  <c r="E131" i="1"/>
  <c r="D131" i="1"/>
  <c r="C131" i="1"/>
  <c r="B131" i="1"/>
  <c r="A131" i="1"/>
  <c r="F130" i="1"/>
  <c r="E130" i="1"/>
  <c r="D130" i="1"/>
  <c r="C130" i="1"/>
  <c r="B130" i="1"/>
  <c r="A130" i="1"/>
  <c r="F129" i="1"/>
  <c r="E129" i="1"/>
  <c r="D129" i="1"/>
  <c r="C129" i="1"/>
  <c r="B129" i="1"/>
  <c r="A129" i="1"/>
  <c r="F128" i="1"/>
  <c r="E128" i="1"/>
  <c r="D128" i="1"/>
  <c r="C128" i="1"/>
  <c r="B128" i="1"/>
  <c r="A128" i="1"/>
  <c r="F127" i="1"/>
  <c r="E127" i="1"/>
  <c r="D127" i="1"/>
  <c r="C127" i="1"/>
  <c r="B127" i="1"/>
  <c r="A127" i="1"/>
  <c r="F126" i="1"/>
  <c r="E126" i="1"/>
  <c r="D126" i="1"/>
  <c r="C126" i="1"/>
  <c r="B126" i="1"/>
  <c r="A126" i="1"/>
  <c r="F125" i="1"/>
  <c r="E125" i="1"/>
  <c r="D125" i="1"/>
  <c r="C125" i="1"/>
  <c r="B125" i="1"/>
  <c r="A125" i="1"/>
  <c r="F124" i="1"/>
  <c r="E124" i="1"/>
  <c r="D124" i="1"/>
  <c r="C124" i="1"/>
  <c r="B124" i="1"/>
  <c r="A124" i="1"/>
  <c r="F123" i="1"/>
  <c r="E123" i="1"/>
  <c r="D123" i="1"/>
  <c r="C123" i="1"/>
  <c r="B123" i="1"/>
  <c r="A123" i="1"/>
  <c r="F122" i="1"/>
  <c r="E122" i="1"/>
  <c r="D122" i="1"/>
  <c r="C122" i="1"/>
  <c r="B122" i="1"/>
  <c r="A122" i="1"/>
  <c r="F121" i="1"/>
  <c r="E121" i="1"/>
  <c r="D121" i="1"/>
  <c r="C121" i="1"/>
  <c r="B121" i="1"/>
  <c r="A121" i="1"/>
  <c r="F120" i="1"/>
  <c r="E120" i="1"/>
  <c r="D120" i="1"/>
  <c r="C120" i="1"/>
  <c r="B120" i="1"/>
  <c r="A120" i="1"/>
  <c r="F119" i="1"/>
  <c r="E119" i="1"/>
  <c r="D119" i="1"/>
  <c r="C119" i="1"/>
  <c r="B119" i="1"/>
  <c r="A119" i="1"/>
  <c r="F118" i="1"/>
  <c r="E118" i="1"/>
  <c r="D118" i="1"/>
  <c r="C118" i="1"/>
  <c r="B118" i="1"/>
  <c r="A118" i="1"/>
  <c r="F117" i="1"/>
  <c r="E117" i="1"/>
  <c r="D117" i="1"/>
  <c r="C117" i="1"/>
  <c r="B117" i="1"/>
  <c r="A117" i="1"/>
  <c r="F116" i="1"/>
  <c r="E116" i="1"/>
  <c r="D116" i="1"/>
  <c r="C116" i="1"/>
  <c r="B116" i="1"/>
  <c r="A116" i="1"/>
  <c r="F115" i="1"/>
  <c r="E115" i="1"/>
  <c r="D115" i="1"/>
  <c r="C115" i="1"/>
  <c r="B115" i="1"/>
  <c r="A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A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F100" i="1"/>
  <c r="E100" i="1"/>
  <c r="D100" i="1"/>
  <c r="C100" i="1"/>
  <c r="B100" i="1"/>
  <c r="A100" i="1"/>
  <c r="F99" i="1"/>
  <c r="E99" i="1"/>
  <c r="D99" i="1"/>
  <c r="C99" i="1"/>
  <c r="B99" i="1"/>
  <c r="A99" i="1"/>
  <c r="F98" i="1"/>
  <c r="E98" i="1"/>
  <c r="D98" i="1"/>
  <c r="C98" i="1"/>
  <c r="B98" i="1"/>
  <c r="A98" i="1"/>
  <c r="F97" i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5" i="1"/>
  <c r="E85" i="1"/>
  <c r="D85" i="1"/>
  <c r="C85" i="1"/>
  <c r="B85" i="1"/>
  <c r="A85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2" i="1"/>
  <c r="E72" i="1"/>
  <c r="D72" i="1"/>
  <c r="C72" i="1"/>
  <c r="B72" i="1"/>
  <c r="A72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C18" i="1"/>
  <c r="B18" i="1"/>
  <c r="A18" i="1"/>
  <c r="G17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N5" i="1"/>
  <c r="J5" i="1"/>
  <c r="F5" i="1"/>
  <c r="E5" i="1"/>
  <c r="D5" i="1"/>
  <c r="C5" i="1"/>
  <c r="B5" i="1"/>
  <c r="A5" i="1"/>
  <c r="N6" i="4" l="1"/>
  <c r="N8" i="1" s="1"/>
  <c r="J6" i="4"/>
  <c r="J8" i="1" s="1"/>
  <c r="Q6" i="4"/>
  <c r="Q8" i="1" s="1"/>
  <c r="L6" i="4"/>
  <c r="L8" i="1" s="1"/>
  <c r="G6" i="4"/>
  <c r="G8" i="1" s="1"/>
  <c r="P6" i="4"/>
  <c r="P8" i="1" s="1"/>
  <c r="K6" i="4"/>
  <c r="K8" i="1" s="1"/>
  <c r="L108" i="4"/>
  <c r="O6" i="4"/>
  <c r="O8" i="1" s="1"/>
  <c r="I6" i="4"/>
  <c r="I8" i="1" s="1"/>
  <c r="H6" i="4"/>
  <c r="H8" i="1" s="1"/>
  <c r="L15" i="4"/>
  <c r="Q3" i="4"/>
  <c r="M3" i="4"/>
  <c r="I3" i="4"/>
  <c r="P3" i="4"/>
  <c r="L3" i="4"/>
  <c r="H3" i="4"/>
  <c r="O3" i="4"/>
  <c r="K3" i="4"/>
  <c r="G3" i="4"/>
  <c r="N4" i="8"/>
  <c r="N17" i="1" s="1"/>
  <c r="J4" i="8"/>
  <c r="J17" i="1" s="1"/>
  <c r="P4" i="8"/>
  <c r="P17" i="1" s="1"/>
  <c r="K4" i="8"/>
  <c r="K17" i="1" s="1"/>
  <c r="L14" i="80"/>
  <c r="L48" i="75"/>
  <c r="L80" i="78"/>
  <c r="L14" i="77"/>
  <c r="L45" i="74"/>
  <c r="L49" i="78"/>
  <c r="L14" i="76"/>
  <c r="L14" i="73"/>
  <c r="L204" i="78"/>
  <c r="L79" i="75"/>
  <c r="L14" i="69"/>
  <c r="L18" i="78"/>
  <c r="L17" i="75"/>
  <c r="L14" i="74"/>
  <c r="L15" i="71"/>
  <c r="L45" i="68"/>
  <c r="L45" i="72"/>
  <c r="L14" i="66"/>
  <c r="L45" i="58"/>
  <c r="L45" i="56"/>
  <c r="L45" i="73"/>
  <c r="L14" i="68"/>
  <c r="L108" i="65"/>
  <c r="L46" i="65"/>
  <c r="L77" i="64"/>
  <c r="L15" i="64"/>
  <c r="L15" i="61"/>
  <c r="L46" i="60"/>
  <c r="L14" i="57"/>
  <c r="L46" i="71"/>
  <c r="L45" i="66"/>
  <c r="L14" i="62"/>
  <c r="L14" i="58"/>
  <c r="L14" i="56"/>
  <c r="L108" i="64"/>
  <c r="L77" i="60"/>
  <c r="L14" i="51"/>
  <c r="L46" i="47"/>
  <c r="L14" i="40"/>
  <c r="L46" i="64"/>
  <c r="L15" i="60"/>
  <c r="L14" i="52"/>
  <c r="L14" i="50"/>
  <c r="L77" i="65"/>
  <c r="L14" i="53"/>
  <c r="L15" i="47"/>
  <c r="L14" i="46"/>
  <c r="L14" i="44"/>
  <c r="L16" i="32"/>
  <c r="L45" i="41"/>
  <c r="L14" i="33"/>
  <c r="L15" i="65"/>
  <c r="L15" i="37"/>
  <c r="L14" i="29"/>
  <c r="L236" i="15"/>
  <c r="L174" i="15"/>
  <c r="L112" i="15"/>
  <c r="L50" i="15"/>
  <c r="L14" i="12"/>
  <c r="L19" i="8"/>
  <c r="L14" i="39"/>
  <c r="L45" i="26"/>
  <c r="L14" i="24"/>
  <c r="L76" i="20"/>
  <c r="L14" i="20"/>
  <c r="L14" i="41"/>
  <c r="L14" i="31"/>
  <c r="L45" i="29"/>
  <c r="L14" i="25"/>
  <c r="L14" i="17"/>
  <c r="L267" i="15"/>
  <c r="L205" i="15"/>
  <c r="L143" i="15"/>
  <c r="L81" i="15"/>
  <c r="L19" i="15"/>
  <c r="L14" i="14"/>
  <c r="L14" i="10"/>
  <c r="L14" i="26"/>
  <c r="L14" i="22"/>
  <c r="L45" i="16"/>
  <c r="L14" i="16"/>
  <c r="L14" i="28"/>
  <c r="L45" i="20"/>
  <c r="L14" i="13"/>
  <c r="L14" i="9"/>
  <c r="L45" i="4"/>
  <c r="L45" i="6"/>
  <c r="H4" i="8"/>
  <c r="H17" i="1" s="1"/>
  <c r="O4" i="8"/>
  <c r="O17" i="1" s="1"/>
  <c r="L51" i="8"/>
  <c r="L45" i="77"/>
  <c r="L110" i="75"/>
  <c r="L77" i="71"/>
  <c r="L14" i="70"/>
  <c r="L111" i="78"/>
  <c r="L108" i="47"/>
  <c r="L46" i="61"/>
  <c r="L14" i="54"/>
  <c r="L77" i="47"/>
  <c r="L107" i="29"/>
  <c r="L14" i="48"/>
  <c r="L14" i="36"/>
  <c r="L47" i="32"/>
  <c r="L76" i="29"/>
  <c r="L45" i="25"/>
  <c r="L45" i="28"/>
  <c r="L14" i="11"/>
  <c r="L76" i="6"/>
  <c r="I4" i="8"/>
  <c r="I17" i="1" s="1"/>
  <c r="Q4" i="8"/>
  <c r="Q17" i="1" s="1"/>
  <c r="B4" i="3"/>
  <c r="L76" i="4"/>
  <c r="L14" i="6"/>
  <c r="L4" i="8"/>
  <c r="L17" i="1" s="1"/>
  <c r="L14" i="79" l="1"/>
  <c r="L172" i="75"/>
  <c r="L235" i="78"/>
  <c r="L45" i="76"/>
  <c r="L141" i="75"/>
  <c r="L142" i="78"/>
  <c r="L203" i="75"/>
  <c r="L14" i="72"/>
  <c r="L173" i="78"/>
  <c r="L45" i="69"/>
  <c r="L76" i="74"/>
  <c r="L76" i="66"/>
  <c r="L45" i="62"/>
  <c r="L108" i="71"/>
  <c r="L14" i="63"/>
  <c r="L76" i="62"/>
  <c r="L76" i="56"/>
  <c r="L45" i="46"/>
  <c r="L45" i="44"/>
  <c r="L14" i="42"/>
  <c r="L45" i="48"/>
  <c r="L45" i="51"/>
  <c r="L14" i="49"/>
  <c r="L76" i="46"/>
  <c r="L46" i="37"/>
  <c r="L78" i="32"/>
  <c r="L14" i="30"/>
  <c r="L76" i="48"/>
  <c r="L14" i="38"/>
  <c r="L14" i="35"/>
  <c r="L76" i="33"/>
  <c r="L45" i="57"/>
  <c r="L14" i="45"/>
  <c r="L14" i="43"/>
  <c r="L14" i="21"/>
  <c r="L205" i="8"/>
  <c r="L143" i="8"/>
  <c r="L81" i="8"/>
  <c r="L45" i="5"/>
  <c r="L45" i="33"/>
  <c r="L332" i="18"/>
  <c r="L270" i="18"/>
  <c r="L208" i="18"/>
  <c r="L146" i="18"/>
  <c r="L84" i="18"/>
  <c r="L22" i="18"/>
  <c r="L14" i="19"/>
  <c r="L236" i="8"/>
  <c r="L174" i="8"/>
  <c r="L112" i="8"/>
  <c r="L177" i="18"/>
  <c r="L363" i="18"/>
  <c r="L115" i="18"/>
  <c r="L45" i="52"/>
  <c r="L45" i="24"/>
  <c r="L301" i="18"/>
  <c r="L53" i="18"/>
  <c r="L239" i="18"/>
  <c r="B5" i="3"/>
  <c r="L14" i="5"/>
  <c r="Q4" i="77"/>
  <c r="Q187" i="1" s="1"/>
  <c r="M4" i="77"/>
  <c r="M187" i="1" s="1"/>
  <c r="I4" i="77"/>
  <c r="I187" i="1" s="1"/>
  <c r="O4" i="77"/>
  <c r="O187" i="1" s="1"/>
  <c r="J4" i="77"/>
  <c r="J187" i="1" s="1"/>
  <c r="N4" i="77"/>
  <c r="N187" i="1" s="1"/>
  <c r="H4" i="77"/>
  <c r="H187" i="1" s="1"/>
  <c r="K4" i="77"/>
  <c r="K187" i="1" s="1"/>
  <c r="G4" i="77"/>
  <c r="G187" i="1" s="1"/>
  <c r="L46" i="77"/>
  <c r="P4" i="77"/>
  <c r="P187" i="1" s="1"/>
  <c r="L4" i="77"/>
  <c r="L187" i="1" s="1"/>
  <c r="P4" i="20"/>
  <c r="P57" i="1" s="1"/>
  <c r="L4" i="20"/>
  <c r="L57" i="1" s="1"/>
  <c r="H4" i="20"/>
  <c r="H57" i="1" s="1"/>
  <c r="O4" i="20"/>
  <c r="O57" i="1" s="1"/>
  <c r="K4" i="20"/>
  <c r="K57" i="1" s="1"/>
  <c r="G4" i="20"/>
  <c r="G57" i="1" s="1"/>
  <c r="L46" i="20"/>
  <c r="N4" i="20"/>
  <c r="N57" i="1" s="1"/>
  <c r="J4" i="20"/>
  <c r="J57" i="1" s="1"/>
  <c r="Q4" i="20"/>
  <c r="Q57" i="1" s="1"/>
  <c r="M4" i="20"/>
  <c r="M57" i="1" s="1"/>
  <c r="I4" i="20"/>
  <c r="I57" i="1" s="1"/>
  <c r="O3" i="15"/>
  <c r="K3" i="15"/>
  <c r="G3" i="15"/>
  <c r="Q3" i="15"/>
  <c r="M3" i="15"/>
  <c r="I3" i="15"/>
  <c r="P3" i="15"/>
  <c r="H3" i="15"/>
  <c r="L20" i="15"/>
  <c r="N3" i="15"/>
  <c r="J3" i="15"/>
  <c r="L3" i="15"/>
  <c r="Q3" i="31"/>
  <c r="M3" i="31"/>
  <c r="I3" i="31"/>
  <c r="P3" i="31"/>
  <c r="L3" i="31"/>
  <c r="H3" i="31"/>
  <c r="L15" i="31"/>
  <c r="O3" i="31"/>
  <c r="K3" i="31"/>
  <c r="G3" i="31"/>
  <c r="N3" i="31"/>
  <c r="J3" i="31"/>
  <c r="L15" i="24"/>
  <c r="O3" i="24"/>
  <c r="K3" i="24"/>
  <c r="G3" i="24"/>
  <c r="N3" i="24"/>
  <c r="J3" i="24"/>
  <c r="Q3" i="24"/>
  <c r="M3" i="24"/>
  <c r="I3" i="24"/>
  <c r="L3" i="24"/>
  <c r="H3" i="24"/>
  <c r="P3" i="24"/>
  <c r="L15" i="33"/>
  <c r="O3" i="33"/>
  <c r="K3" i="33"/>
  <c r="G3" i="33"/>
  <c r="N3" i="33"/>
  <c r="J3" i="33"/>
  <c r="Q3" i="33"/>
  <c r="M3" i="33"/>
  <c r="I3" i="33"/>
  <c r="P3" i="33"/>
  <c r="L3" i="33"/>
  <c r="H3" i="33"/>
  <c r="P3" i="46"/>
  <c r="L3" i="46"/>
  <c r="H3" i="46"/>
  <c r="L15" i="46"/>
  <c r="O3" i="46"/>
  <c r="K3" i="46"/>
  <c r="G3" i="46"/>
  <c r="N3" i="46"/>
  <c r="J3" i="46"/>
  <c r="M3" i="46"/>
  <c r="I3" i="46"/>
  <c r="Q3" i="46"/>
  <c r="N3" i="40"/>
  <c r="J3" i="40"/>
  <c r="O3" i="40"/>
  <c r="I3" i="40"/>
  <c r="M3" i="40"/>
  <c r="H3" i="40"/>
  <c r="Q3" i="40"/>
  <c r="L3" i="40"/>
  <c r="G3" i="40"/>
  <c r="K3" i="40"/>
  <c r="P3" i="40"/>
  <c r="L15" i="40"/>
  <c r="L16" i="61"/>
  <c r="N3" i="61"/>
  <c r="J3" i="61"/>
  <c r="Q3" i="61"/>
  <c r="M3" i="61"/>
  <c r="I3" i="61"/>
  <c r="P3" i="61"/>
  <c r="L3" i="61"/>
  <c r="H3" i="61"/>
  <c r="O3" i="61"/>
  <c r="K3" i="61"/>
  <c r="G3" i="61"/>
  <c r="Q4" i="58"/>
  <c r="Q135" i="1" s="1"/>
  <c r="M4" i="58"/>
  <c r="M135" i="1" s="1"/>
  <c r="I4" i="58"/>
  <c r="I135" i="1" s="1"/>
  <c r="P4" i="58"/>
  <c r="P135" i="1" s="1"/>
  <c r="L4" i="58"/>
  <c r="L135" i="1" s="1"/>
  <c r="H4" i="58"/>
  <c r="H135" i="1" s="1"/>
  <c r="O4" i="58"/>
  <c r="O135" i="1" s="1"/>
  <c r="K4" i="58"/>
  <c r="K135" i="1" s="1"/>
  <c r="G4" i="58"/>
  <c r="G135" i="1" s="1"/>
  <c r="L46" i="58"/>
  <c r="N4" i="58"/>
  <c r="N135" i="1" s="1"/>
  <c r="J4" i="58"/>
  <c r="J135" i="1" s="1"/>
  <c r="Q3" i="69"/>
  <c r="M3" i="69"/>
  <c r="I3" i="69"/>
  <c r="P3" i="69"/>
  <c r="L3" i="69"/>
  <c r="H3" i="69"/>
  <c r="N3" i="69"/>
  <c r="K3" i="69"/>
  <c r="J3" i="69"/>
  <c r="L15" i="69"/>
  <c r="O3" i="69"/>
  <c r="G3" i="69"/>
  <c r="P5" i="1"/>
  <c r="L46" i="28"/>
  <c r="N4" i="28"/>
  <c r="N72" i="1" s="1"/>
  <c r="J4" i="28"/>
  <c r="J72" i="1" s="1"/>
  <c r="Q4" i="28"/>
  <c r="Q72" i="1" s="1"/>
  <c r="M4" i="28"/>
  <c r="M72" i="1" s="1"/>
  <c r="I4" i="28"/>
  <c r="I72" i="1" s="1"/>
  <c r="P4" i="28"/>
  <c r="P72" i="1" s="1"/>
  <c r="L4" i="28"/>
  <c r="L72" i="1" s="1"/>
  <c r="H4" i="28"/>
  <c r="H72" i="1" s="1"/>
  <c r="O4" i="28"/>
  <c r="O72" i="1" s="1"/>
  <c r="K4" i="28"/>
  <c r="K72" i="1" s="1"/>
  <c r="G4" i="28"/>
  <c r="G72" i="1" s="1"/>
  <c r="P3" i="36"/>
  <c r="L3" i="36"/>
  <c r="H3" i="36"/>
  <c r="L15" i="36"/>
  <c r="O3" i="36"/>
  <c r="K3" i="36"/>
  <c r="G3" i="36"/>
  <c r="N3" i="36"/>
  <c r="J3" i="36"/>
  <c r="I3" i="36"/>
  <c r="Q3" i="36"/>
  <c r="M3" i="36"/>
  <c r="L15" i="54"/>
  <c r="O3" i="54"/>
  <c r="K3" i="54"/>
  <c r="G3" i="54"/>
  <c r="N3" i="54"/>
  <c r="J3" i="54"/>
  <c r="Q3" i="54"/>
  <c r="M3" i="54"/>
  <c r="I3" i="54"/>
  <c r="P3" i="54"/>
  <c r="L3" i="54"/>
  <c r="H3" i="54"/>
  <c r="L15" i="70"/>
  <c r="O3" i="70"/>
  <c r="K3" i="70"/>
  <c r="G3" i="70"/>
  <c r="N3" i="70"/>
  <c r="J3" i="70"/>
  <c r="Q3" i="70"/>
  <c r="M3" i="70"/>
  <c r="I3" i="70"/>
  <c r="P3" i="70"/>
  <c r="L3" i="70"/>
  <c r="H3" i="70"/>
  <c r="N4" i="4"/>
  <c r="J4" i="4"/>
  <c r="L46" i="4"/>
  <c r="Q4" i="4"/>
  <c r="Q6" i="1" s="1"/>
  <c r="M4" i="4"/>
  <c r="M6" i="1" s="1"/>
  <c r="I4" i="4"/>
  <c r="I6" i="1" s="1"/>
  <c r="P4" i="4"/>
  <c r="P6" i="1" s="1"/>
  <c r="L4" i="4"/>
  <c r="L6" i="1" s="1"/>
  <c r="H4" i="4"/>
  <c r="H6" i="1" s="1"/>
  <c r="K4" i="4"/>
  <c r="K6" i="1" s="1"/>
  <c r="G4" i="4"/>
  <c r="G6" i="1" s="1"/>
  <c r="O4" i="4"/>
  <c r="O6" i="1" s="1"/>
  <c r="Q3" i="28"/>
  <c r="M3" i="28"/>
  <c r="I3" i="28"/>
  <c r="P3" i="28"/>
  <c r="L3" i="28"/>
  <c r="H3" i="28"/>
  <c r="L15" i="28"/>
  <c r="O3" i="28"/>
  <c r="K3" i="28"/>
  <c r="G3" i="28"/>
  <c r="J3" i="28"/>
  <c r="N3" i="28"/>
  <c r="Q3" i="26"/>
  <c r="M3" i="26"/>
  <c r="I3" i="26"/>
  <c r="P3" i="26"/>
  <c r="L3" i="26"/>
  <c r="H3" i="26"/>
  <c r="L15" i="26"/>
  <c r="O3" i="26"/>
  <c r="K3" i="26"/>
  <c r="G3" i="26"/>
  <c r="N3" i="26"/>
  <c r="J3" i="26"/>
  <c r="Q5" i="15"/>
  <c r="Q33" i="1" s="1"/>
  <c r="M5" i="15"/>
  <c r="M33" i="1" s="1"/>
  <c r="I5" i="15"/>
  <c r="I33" i="1" s="1"/>
  <c r="O5" i="15"/>
  <c r="O33" i="1" s="1"/>
  <c r="K5" i="15"/>
  <c r="K33" i="1" s="1"/>
  <c r="G5" i="15"/>
  <c r="G33" i="1" s="1"/>
  <c r="J5" i="15"/>
  <c r="J33" i="1" s="1"/>
  <c r="P5" i="15"/>
  <c r="P33" i="1" s="1"/>
  <c r="H5" i="15"/>
  <c r="H33" i="1" s="1"/>
  <c r="L82" i="15"/>
  <c r="L5" i="15"/>
  <c r="L33" i="1" s="1"/>
  <c r="N5" i="15"/>
  <c r="N33" i="1" s="1"/>
  <c r="P3" i="17"/>
  <c r="L3" i="17"/>
  <c r="H3" i="17"/>
  <c r="L15" i="17"/>
  <c r="N3" i="17"/>
  <c r="J3" i="17"/>
  <c r="O3" i="17"/>
  <c r="G3" i="17"/>
  <c r="M3" i="17"/>
  <c r="K3" i="17"/>
  <c r="Q3" i="17"/>
  <c r="I3" i="17"/>
  <c r="Q3" i="41"/>
  <c r="M3" i="41"/>
  <c r="I3" i="41"/>
  <c r="O3" i="41"/>
  <c r="J3" i="41"/>
  <c r="N3" i="41"/>
  <c r="H3" i="41"/>
  <c r="L15" i="41"/>
  <c r="L3" i="41"/>
  <c r="G3" i="41"/>
  <c r="P3" i="41"/>
  <c r="K3" i="41"/>
  <c r="L46" i="26"/>
  <c r="N4" i="26"/>
  <c r="N69" i="1" s="1"/>
  <c r="J4" i="26"/>
  <c r="J69" i="1" s="1"/>
  <c r="Q4" i="26"/>
  <c r="Q69" i="1" s="1"/>
  <c r="M4" i="26"/>
  <c r="M69" i="1" s="1"/>
  <c r="I4" i="26"/>
  <c r="I69" i="1" s="1"/>
  <c r="P4" i="26"/>
  <c r="P69" i="1" s="1"/>
  <c r="L4" i="26"/>
  <c r="L69" i="1" s="1"/>
  <c r="H4" i="26"/>
  <c r="H69" i="1" s="1"/>
  <c r="G4" i="26"/>
  <c r="G69" i="1" s="1"/>
  <c r="O4" i="26"/>
  <c r="O69" i="1" s="1"/>
  <c r="K4" i="26"/>
  <c r="K69" i="1" s="1"/>
  <c r="P4" i="15"/>
  <c r="P32" i="1" s="1"/>
  <c r="L4" i="15"/>
  <c r="L32" i="1" s="1"/>
  <c r="H4" i="15"/>
  <c r="H32" i="1" s="1"/>
  <c r="N4" i="15"/>
  <c r="N32" i="1" s="1"/>
  <c r="J4" i="15"/>
  <c r="J32" i="1" s="1"/>
  <c r="L51" i="15"/>
  <c r="M4" i="15"/>
  <c r="M32" i="1" s="1"/>
  <c r="K4" i="15"/>
  <c r="K32" i="1" s="1"/>
  <c r="O4" i="15"/>
  <c r="O32" i="1" s="1"/>
  <c r="G4" i="15"/>
  <c r="G32" i="1" s="1"/>
  <c r="Q4" i="15"/>
  <c r="Q32" i="1" s="1"/>
  <c r="I4" i="15"/>
  <c r="I32" i="1" s="1"/>
  <c r="N3" i="29"/>
  <c r="J3" i="29"/>
  <c r="Q3" i="29"/>
  <c r="M3" i="29"/>
  <c r="I3" i="29"/>
  <c r="P3" i="29"/>
  <c r="L3" i="29"/>
  <c r="H3" i="29"/>
  <c r="L15" i="29"/>
  <c r="O3" i="29"/>
  <c r="K3" i="29"/>
  <c r="G3" i="29"/>
  <c r="L46" i="41"/>
  <c r="N4" i="41"/>
  <c r="N104" i="1" s="1"/>
  <c r="J4" i="41"/>
  <c r="J104" i="1" s="1"/>
  <c r="O4" i="41"/>
  <c r="O104" i="1" s="1"/>
  <c r="I4" i="41"/>
  <c r="I104" i="1" s="1"/>
  <c r="M4" i="41"/>
  <c r="M104" i="1" s="1"/>
  <c r="H4" i="41"/>
  <c r="H104" i="1" s="1"/>
  <c r="Q4" i="41"/>
  <c r="Q104" i="1" s="1"/>
  <c r="L4" i="41"/>
  <c r="L104" i="1" s="1"/>
  <c r="G4" i="41"/>
  <c r="G104" i="1" s="1"/>
  <c r="K4" i="41"/>
  <c r="K104" i="1" s="1"/>
  <c r="P4" i="41"/>
  <c r="P104" i="1" s="1"/>
  <c r="O3" i="47"/>
  <c r="K3" i="47"/>
  <c r="G3" i="47"/>
  <c r="L16" i="47"/>
  <c r="N3" i="47"/>
  <c r="J3" i="47"/>
  <c r="Q3" i="47"/>
  <c r="M3" i="47"/>
  <c r="I3" i="47"/>
  <c r="P3" i="47"/>
  <c r="L3" i="47"/>
  <c r="H3" i="47"/>
  <c r="L15" i="52"/>
  <c r="O3" i="52"/>
  <c r="K3" i="52"/>
  <c r="G3" i="52"/>
  <c r="N3" i="52"/>
  <c r="J3" i="52"/>
  <c r="Q3" i="52"/>
  <c r="M3" i="52"/>
  <c r="I3" i="52"/>
  <c r="P3" i="52"/>
  <c r="L3" i="52"/>
  <c r="H3" i="52"/>
  <c r="P4" i="47"/>
  <c r="P114" i="1" s="1"/>
  <c r="L4" i="47"/>
  <c r="L114" i="1" s="1"/>
  <c r="H4" i="47"/>
  <c r="H114" i="1" s="1"/>
  <c r="O4" i="47"/>
  <c r="O114" i="1" s="1"/>
  <c r="K4" i="47"/>
  <c r="K114" i="1" s="1"/>
  <c r="G4" i="47"/>
  <c r="G114" i="1" s="1"/>
  <c r="N4" i="47"/>
  <c r="N114" i="1" s="1"/>
  <c r="J4" i="47"/>
  <c r="J114" i="1" s="1"/>
  <c r="L47" i="47"/>
  <c r="Q4" i="47"/>
  <c r="Q114" i="1" s="1"/>
  <c r="M4" i="47"/>
  <c r="M114" i="1" s="1"/>
  <c r="I4" i="47"/>
  <c r="I114" i="1" s="1"/>
  <c r="P3" i="56"/>
  <c r="L3" i="56"/>
  <c r="H3" i="56"/>
  <c r="L15" i="56"/>
  <c r="O3" i="56"/>
  <c r="K3" i="56"/>
  <c r="G3" i="56"/>
  <c r="N3" i="56"/>
  <c r="J3" i="56"/>
  <c r="M3" i="56"/>
  <c r="I3" i="56"/>
  <c r="Q3" i="56"/>
  <c r="O4" i="71"/>
  <c r="O166" i="1" s="1"/>
  <c r="K4" i="71"/>
  <c r="K166" i="1" s="1"/>
  <c r="G4" i="71"/>
  <c r="G166" i="1" s="1"/>
  <c r="N4" i="71"/>
  <c r="N166" i="1" s="1"/>
  <c r="J4" i="71"/>
  <c r="J166" i="1" s="1"/>
  <c r="L47" i="71"/>
  <c r="Q4" i="71"/>
  <c r="Q166" i="1" s="1"/>
  <c r="M4" i="71"/>
  <c r="M166" i="1" s="1"/>
  <c r="I4" i="71"/>
  <c r="I166" i="1" s="1"/>
  <c r="H4" i="71"/>
  <c r="H166" i="1" s="1"/>
  <c r="P4" i="71"/>
  <c r="P166" i="1" s="1"/>
  <c r="L4" i="71"/>
  <c r="L166" i="1" s="1"/>
  <c r="L16" i="64"/>
  <c r="N3" i="64"/>
  <c r="J3" i="64"/>
  <c r="Q3" i="64"/>
  <c r="M3" i="64"/>
  <c r="I3" i="64"/>
  <c r="P3" i="64"/>
  <c r="L3" i="64"/>
  <c r="H3" i="64"/>
  <c r="O3" i="64"/>
  <c r="K3" i="64"/>
  <c r="G3" i="64"/>
  <c r="L15" i="68"/>
  <c r="O3" i="68"/>
  <c r="K3" i="68"/>
  <c r="G3" i="68"/>
  <c r="Q3" i="68"/>
  <c r="L3" i="68"/>
  <c r="P3" i="68"/>
  <c r="J3" i="68"/>
  <c r="N3" i="68"/>
  <c r="I3" i="68"/>
  <c r="M3" i="68"/>
  <c r="H3" i="68"/>
  <c r="N3" i="66"/>
  <c r="J3" i="66"/>
  <c r="Q3" i="66"/>
  <c r="M3" i="66"/>
  <c r="I3" i="66"/>
  <c r="P3" i="66"/>
  <c r="L3" i="66"/>
  <c r="H3" i="66"/>
  <c r="K3" i="66"/>
  <c r="G3" i="66"/>
  <c r="L15" i="66"/>
  <c r="O3" i="66"/>
  <c r="P3" i="74"/>
  <c r="L3" i="74"/>
  <c r="H3" i="74"/>
  <c r="L15" i="74"/>
  <c r="O3" i="74"/>
  <c r="K3" i="74"/>
  <c r="G3" i="74"/>
  <c r="J3" i="74"/>
  <c r="Q3" i="74"/>
  <c r="I3" i="74"/>
  <c r="N3" i="74"/>
  <c r="M3" i="74"/>
  <c r="O5" i="75"/>
  <c r="O179" i="1" s="1"/>
  <c r="K5" i="75"/>
  <c r="K179" i="1" s="1"/>
  <c r="G5" i="75"/>
  <c r="G179" i="1" s="1"/>
  <c r="Q5" i="75"/>
  <c r="Q179" i="1" s="1"/>
  <c r="L5" i="75"/>
  <c r="L179" i="1" s="1"/>
  <c r="P5" i="75"/>
  <c r="P179" i="1" s="1"/>
  <c r="J5" i="75"/>
  <c r="J179" i="1" s="1"/>
  <c r="M5" i="75"/>
  <c r="M179" i="1" s="1"/>
  <c r="I5" i="75"/>
  <c r="I179" i="1" s="1"/>
  <c r="H5" i="75"/>
  <c r="H179" i="1" s="1"/>
  <c r="N5" i="75"/>
  <c r="N179" i="1" s="1"/>
  <c r="L80" i="75"/>
  <c r="L50" i="78"/>
  <c r="N4" i="78"/>
  <c r="N189" i="1" s="1"/>
  <c r="J4" i="78"/>
  <c r="J189" i="1" s="1"/>
  <c r="M4" i="78"/>
  <c r="M189" i="1" s="1"/>
  <c r="H4" i="78"/>
  <c r="H189" i="1" s="1"/>
  <c r="Q4" i="78"/>
  <c r="Q189" i="1" s="1"/>
  <c r="L4" i="78"/>
  <c r="L189" i="1" s="1"/>
  <c r="G4" i="78"/>
  <c r="G189" i="1" s="1"/>
  <c r="K4" i="78"/>
  <c r="K189" i="1" s="1"/>
  <c r="I4" i="78"/>
  <c r="I189" i="1" s="1"/>
  <c r="P4" i="78"/>
  <c r="P189" i="1" s="1"/>
  <c r="O4" i="78"/>
  <c r="O189" i="1" s="1"/>
  <c r="N4" i="75"/>
  <c r="N178" i="1" s="1"/>
  <c r="J4" i="75"/>
  <c r="J178" i="1" s="1"/>
  <c r="L49" i="75"/>
  <c r="Q4" i="75"/>
  <c r="Q178" i="1" s="1"/>
  <c r="L4" i="75"/>
  <c r="L178" i="1" s="1"/>
  <c r="G4" i="75"/>
  <c r="G178" i="1" s="1"/>
  <c r="P4" i="75"/>
  <c r="P178" i="1" s="1"/>
  <c r="K4" i="75"/>
  <c r="K178" i="1" s="1"/>
  <c r="M4" i="75"/>
  <c r="M178" i="1" s="1"/>
  <c r="I4" i="75"/>
  <c r="I178" i="1" s="1"/>
  <c r="H4" i="75"/>
  <c r="H178" i="1" s="1"/>
  <c r="O4" i="75"/>
  <c r="O178" i="1" s="1"/>
  <c r="I5" i="1"/>
  <c r="Q3" i="6"/>
  <c r="M3" i="6"/>
  <c r="I3" i="6"/>
  <c r="L3" i="6"/>
  <c r="G3" i="6"/>
  <c r="P3" i="6"/>
  <c r="K3" i="6"/>
  <c r="O3" i="6"/>
  <c r="J3" i="6"/>
  <c r="N3" i="6"/>
  <c r="H3" i="6"/>
  <c r="L15" i="6"/>
  <c r="Q4" i="25"/>
  <c r="Q67" i="1" s="1"/>
  <c r="M4" i="25"/>
  <c r="M67" i="1" s="1"/>
  <c r="I4" i="25"/>
  <c r="I67" i="1" s="1"/>
  <c r="P4" i="25"/>
  <c r="P67" i="1" s="1"/>
  <c r="L4" i="25"/>
  <c r="L67" i="1" s="1"/>
  <c r="H4" i="25"/>
  <c r="H67" i="1" s="1"/>
  <c r="O4" i="25"/>
  <c r="O67" i="1" s="1"/>
  <c r="K4" i="25"/>
  <c r="K67" i="1" s="1"/>
  <c r="G4" i="25"/>
  <c r="G67" i="1" s="1"/>
  <c r="N4" i="25"/>
  <c r="N67" i="1" s="1"/>
  <c r="J4" i="25"/>
  <c r="J67" i="1" s="1"/>
  <c r="L46" i="25"/>
  <c r="Q3" i="48"/>
  <c r="M3" i="48"/>
  <c r="I3" i="48"/>
  <c r="P3" i="48"/>
  <c r="L3" i="48"/>
  <c r="H3" i="48"/>
  <c r="L15" i="48"/>
  <c r="O3" i="48"/>
  <c r="K3" i="48"/>
  <c r="G3" i="48"/>
  <c r="N3" i="48"/>
  <c r="J3" i="48"/>
  <c r="O4" i="61"/>
  <c r="O142" i="1" s="1"/>
  <c r="K4" i="61"/>
  <c r="K142" i="1" s="1"/>
  <c r="G4" i="61"/>
  <c r="G142" i="1" s="1"/>
  <c r="N4" i="61"/>
  <c r="N142" i="1" s="1"/>
  <c r="J4" i="61"/>
  <c r="J142" i="1" s="1"/>
  <c r="L47" i="61"/>
  <c r="Q4" i="61"/>
  <c r="Q142" i="1" s="1"/>
  <c r="M4" i="61"/>
  <c r="M142" i="1" s="1"/>
  <c r="I4" i="61"/>
  <c r="I142" i="1" s="1"/>
  <c r="H4" i="61"/>
  <c r="H142" i="1" s="1"/>
  <c r="P4" i="61"/>
  <c r="P142" i="1" s="1"/>
  <c r="L4" i="61"/>
  <c r="L142" i="1" s="1"/>
  <c r="L78" i="71"/>
  <c r="P5" i="71"/>
  <c r="P167" i="1" s="1"/>
  <c r="L5" i="71"/>
  <c r="L167" i="1" s="1"/>
  <c r="H5" i="71"/>
  <c r="H167" i="1" s="1"/>
  <c r="O5" i="71"/>
  <c r="O167" i="1" s="1"/>
  <c r="K5" i="71"/>
  <c r="K167" i="1" s="1"/>
  <c r="G5" i="71"/>
  <c r="G167" i="1" s="1"/>
  <c r="N5" i="71"/>
  <c r="N167" i="1" s="1"/>
  <c r="J5" i="71"/>
  <c r="J167" i="1" s="1"/>
  <c r="M5" i="71"/>
  <c r="M167" i="1" s="1"/>
  <c r="I5" i="71"/>
  <c r="I167" i="1" s="1"/>
  <c r="Q5" i="71"/>
  <c r="Q167" i="1" s="1"/>
  <c r="Q3" i="9"/>
  <c r="M3" i="9"/>
  <c r="I3" i="9"/>
  <c r="L15" i="9"/>
  <c r="O3" i="9"/>
  <c r="K3" i="9"/>
  <c r="G3" i="9"/>
  <c r="L3" i="9"/>
  <c r="J3" i="9"/>
  <c r="N3" i="9"/>
  <c r="H3" i="9"/>
  <c r="P3" i="9"/>
  <c r="L15" i="16"/>
  <c r="O3" i="16"/>
  <c r="K3" i="16"/>
  <c r="G3" i="16"/>
  <c r="Q3" i="16"/>
  <c r="M3" i="16"/>
  <c r="I3" i="16"/>
  <c r="P3" i="16"/>
  <c r="H3" i="16"/>
  <c r="N3" i="16"/>
  <c r="J3" i="16"/>
  <c r="L3" i="16"/>
  <c r="P3" i="10"/>
  <c r="L3" i="10"/>
  <c r="H3" i="10"/>
  <c r="N3" i="10"/>
  <c r="J3" i="10"/>
  <c r="K3" i="10"/>
  <c r="L15" i="10"/>
  <c r="Q3" i="10"/>
  <c r="I3" i="10"/>
  <c r="M3" i="10"/>
  <c r="G3" i="10"/>
  <c r="O3" i="10"/>
  <c r="O7" i="15"/>
  <c r="O35" i="1" s="1"/>
  <c r="K7" i="15"/>
  <c r="K35" i="1" s="1"/>
  <c r="G7" i="15"/>
  <c r="G35" i="1" s="1"/>
  <c r="Q7" i="15"/>
  <c r="Q35" i="1" s="1"/>
  <c r="M7" i="15"/>
  <c r="M35" i="1" s="1"/>
  <c r="I7" i="15"/>
  <c r="I35" i="1" s="1"/>
  <c r="L7" i="15"/>
  <c r="L35" i="1" s="1"/>
  <c r="L144" i="15"/>
  <c r="J7" i="15"/>
  <c r="J35" i="1" s="1"/>
  <c r="N7" i="15"/>
  <c r="N35" i="1" s="1"/>
  <c r="P7" i="15"/>
  <c r="P35" i="1" s="1"/>
  <c r="H7" i="15"/>
  <c r="H35" i="1" s="1"/>
  <c r="P3" i="25"/>
  <c r="L3" i="25"/>
  <c r="H3" i="25"/>
  <c r="L15" i="25"/>
  <c r="O3" i="25"/>
  <c r="K3" i="25"/>
  <c r="G3" i="25"/>
  <c r="N3" i="25"/>
  <c r="J3" i="25"/>
  <c r="M3" i="25"/>
  <c r="I3" i="25"/>
  <c r="Q3" i="25"/>
  <c r="L15" i="20"/>
  <c r="O3" i="20"/>
  <c r="K3" i="20"/>
  <c r="G3" i="20"/>
  <c r="N3" i="20"/>
  <c r="J3" i="20"/>
  <c r="Q3" i="20"/>
  <c r="M3" i="20"/>
  <c r="I3" i="20"/>
  <c r="L3" i="20"/>
  <c r="H3" i="20"/>
  <c r="P3" i="20"/>
  <c r="L15" i="39"/>
  <c r="N3" i="39"/>
  <c r="J3" i="39"/>
  <c r="Q3" i="39"/>
  <c r="M3" i="39"/>
  <c r="I3" i="39"/>
  <c r="P3" i="39"/>
  <c r="L3" i="39"/>
  <c r="H3" i="39"/>
  <c r="O3" i="39"/>
  <c r="K3" i="39"/>
  <c r="G3" i="39"/>
  <c r="N6" i="15"/>
  <c r="N34" i="1" s="1"/>
  <c r="J6" i="15"/>
  <c r="J34" i="1" s="1"/>
  <c r="P6" i="15"/>
  <c r="P34" i="1" s="1"/>
  <c r="L6" i="15"/>
  <c r="L34" i="1" s="1"/>
  <c r="H6" i="15"/>
  <c r="H34" i="1" s="1"/>
  <c r="O6" i="15"/>
  <c r="O34" i="1" s="1"/>
  <c r="G6" i="15"/>
  <c r="G34" i="1" s="1"/>
  <c r="M6" i="15"/>
  <c r="M34" i="1" s="1"/>
  <c r="Q6" i="15"/>
  <c r="Q34" i="1" s="1"/>
  <c r="I6" i="15"/>
  <c r="I34" i="1" s="1"/>
  <c r="L113" i="15"/>
  <c r="K6" i="15"/>
  <c r="K34" i="1" s="1"/>
  <c r="O3" i="37"/>
  <c r="K3" i="37"/>
  <c r="G3" i="37"/>
  <c r="L16" i="37"/>
  <c r="N3" i="37"/>
  <c r="J3" i="37"/>
  <c r="Q3" i="37"/>
  <c r="M3" i="37"/>
  <c r="I3" i="37"/>
  <c r="L3" i="37"/>
  <c r="H3" i="37"/>
  <c r="P3" i="37"/>
  <c r="P3" i="32"/>
  <c r="L3" i="32"/>
  <c r="H3" i="32"/>
  <c r="O3" i="32"/>
  <c r="K3" i="32"/>
  <c r="G3" i="32"/>
  <c r="N3" i="32"/>
  <c r="J3" i="32"/>
  <c r="M3" i="32"/>
  <c r="I3" i="32"/>
  <c r="L17" i="32"/>
  <c r="Q3" i="32"/>
  <c r="P3" i="53"/>
  <c r="L3" i="53"/>
  <c r="H3" i="53"/>
  <c r="L15" i="53"/>
  <c r="O3" i="53"/>
  <c r="K3" i="53"/>
  <c r="G3" i="53"/>
  <c r="N3" i="53"/>
  <c r="J3" i="53"/>
  <c r="Q3" i="53"/>
  <c r="M3" i="53"/>
  <c r="I3" i="53"/>
  <c r="P3" i="60"/>
  <c r="L3" i="60"/>
  <c r="H3" i="60"/>
  <c r="O3" i="60"/>
  <c r="K3" i="60"/>
  <c r="G3" i="60"/>
  <c r="L16" i="60"/>
  <c r="N3" i="60"/>
  <c r="J3" i="60"/>
  <c r="M3" i="60"/>
  <c r="I3" i="60"/>
  <c r="Q3" i="60"/>
  <c r="N3" i="51"/>
  <c r="J3" i="51"/>
  <c r="Q3" i="51"/>
  <c r="M3" i="51"/>
  <c r="I3" i="51"/>
  <c r="P3" i="51"/>
  <c r="L3" i="51"/>
  <c r="H3" i="51"/>
  <c r="O3" i="51"/>
  <c r="K3" i="51"/>
  <c r="G3" i="51"/>
  <c r="L15" i="51"/>
  <c r="P3" i="58"/>
  <c r="L3" i="58"/>
  <c r="H3" i="58"/>
  <c r="L15" i="58"/>
  <c r="O3" i="58"/>
  <c r="K3" i="58"/>
  <c r="G3" i="58"/>
  <c r="N3" i="58"/>
  <c r="J3" i="58"/>
  <c r="Q3" i="58"/>
  <c r="M3" i="58"/>
  <c r="I3" i="58"/>
  <c r="L15" i="57"/>
  <c r="O3" i="57"/>
  <c r="K3" i="57"/>
  <c r="G3" i="57"/>
  <c r="N3" i="57"/>
  <c r="J3" i="57"/>
  <c r="Q3" i="57"/>
  <c r="M3" i="57"/>
  <c r="I3" i="57"/>
  <c r="P3" i="57"/>
  <c r="L3" i="57"/>
  <c r="H3" i="57"/>
  <c r="L78" i="64"/>
  <c r="P5" i="64"/>
  <c r="P149" i="1" s="1"/>
  <c r="L5" i="64"/>
  <c r="L149" i="1" s="1"/>
  <c r="H5" i="64"/>
  <c r="H149" i="1" s="1"/>
  <c r="O5" i="64"/>
  <c r="O149" i="1" s="1"/>
  <c r="K5" i="64"/>
  <c r="K149" i="1" s="1"/>
  <c r="G5" i="64"/>
  <c r="G149" i="1" s="1"/>
  <c r="N5" i="64"/>
  <c r="N149" i="1" s="1"/>
  <c r="J5" i="64"/>
  <c r="J149" i="1" s="1"/>
  <c r="I5" i="64"/>
  <c r="I149" i="1" s="1"/>
  <c r="Q5" i="64"/>
  <c r="Q149" i="1" s="1"/>
  <c r="M5" i="64"/>
  <c r="M149" i="1" s="1"/>
  <c r="P4" i="73"/>
  <c r="P173" i="1" s="1"/>
  <c r="L4" i="73"/>
  <c r="L173" i="1" s="1"/>
  <c r="H4" i="73"/>
  <c r="H173" i="1" s="1"/>
  <c r="Q4" i="73"/>
  <c r="Q173" i="1" s="1"/>
  <c r="K4" i="73"/>
  <c r="K173" i="1" s="1"/>
  <c r="O4" i="73"/>
  <c r="O173" i="1" s="1"/>
  <c r="J4" i="73"/>
  <c r="J173" i="1" s="1"/>
  <c r="L46" i="73"/>
  <c r="N4" i="73"/>
  <c r="N173" i="1" s="1"/>
  <c r="I4" i="73"/>
  <c r="I173" i="1" s="1"/>
  <c r="M4" i="73"/>
  <c r="M173" i="1" s="1"/>
  <c r="G4" i="73"/>
  <c r="G173" i="1" s="1"/>
  <c r="O4" i="72"/>
  <c r="O171" i="1" s="1"/>
  <c r="K4" i="72"/>
  <c r="K171" i="1" s="1"/>
  <c r="G4" i="72"/>
  <c r="G171" i="1" s="1"/>
  <c r="L46" i="72"/>
  <c r="N4" i="72"/>
  <c r="N171" i="1" s="1"/>
  <c r="J4" i="72"/>
  <c r="J171" i="1" s="1"/>
  <c r="Q4" i="72"/>
  <c r="Q171" i="1" s="1"/>
  <c r="M4" i="72"/>
  <c r="M171" i="1" s="1"/>
  <c r="I4" i="72"/>
  <c r="I171" i="1" s="1"/>
  <c r="L4" i="72"/>
  <c r="L171" i="1" s="1"/>
  <c r="H4" i="72"/>
  <c r="H171" i="1" s="1"/>
  <c r="P4" i="72"/>
  <c r="P171" i="1" s="1"/>
  <c r="Q3" i="75"/>
  <c r="M3" i="75"/>
  <c r="I3" i="75"/>
  <c r="L3" i="75"/>
  <c r="G3" i="75"/>
  <c r="L18" i="75"/>
  <c r="P3" i="75"/>
  <c r="K3" i="75"/>
  <c r="N3" i="75"/>
  <c r="J3" i="75"/>
  <c r="H3" i="75"/>
  <c r="O3" i="75"/>
  <c r="O9" i="78"/>
  <c r="O194" i="1" s="1"/>
  <c r="K9" i="78"/>
  <c r="K194" i="1" s="1"/>
  <c r="G9" i="78"/>
  <c r="G194" i="1" s="1"/>
  <c r="Q9" i="78"/>
  <c r="Q194" i="1" s="1"/>
  <c r="L9" i="78"/>
  <c r="L194" i="1" s="1"/>
  <c r="L205" i="78"/>
  <c r="P9" i="78"/>
  <c r="P194" i="1" s="1"/>
  <c r="J9" i="78"/>
  <c r="J194" i="1" s="1"/>
  <c r="I9" i="78"/>
  <c r="I194" i="1" s="1"/>
  <c r="H9" i="78"/>
  <c r="H194" i="1" s="1"/>
  <c r="N9" i="78"/>
  <c r="N194" i="1" s="1"/>
  <c r="M9" i="78"/>
  <c r="M194" i="1" s="1"/>
  <c r="Q4" i="74"/>
  <c r="Q175" i="1" s="1"/>
  <c r="M4" i="74"/>
  <c r="M175" i="1" s="1"/>
  <c r="I4" i="74"/>
  <c r="I175" i="1" s="1"/>
  <c r="P4" i="74"/>
  <c r="P175" i="1" s="1"/>
  <c r="L4" i="74"/>
  <c r="L175" i="1" s="1"/>
  <c r="H4" i="74"/>
  <c r="H175" i="1" s="1"/>
  <c r="L46" i="74"/>
  <c r="O4" i="74"/>
  <c r="O175" i="1" s="1"/>
  <c r="G4" i="74"/>
  <c r="G175" i="1" s="1"/>
  <c r="N4" i="74"/>
  <c r="N175" i="1" s="1"/>
  <c r="K4" i="74"/>
  <c r="K175" i="1" s="1"/>
  <c r="J4" i="74"/>
  <c r="J175" i="1" s="1"/>
  <c r="L15" i="80"/>
  <c r="Q3" i="80"/>
  <c r="M3" i="80"/>
  <c r="I3" i="80"/>
  <c r="P3" i="80"/>
  <c r="K3" i="80"/>
  <c r="O3" i="80"/>
  <c r="J3" i="80"/>
  <c r="H3" i="80"/>
  <c r="G3" i="80"/>
  <c r="N3" i="80"/>
  <c r="L3" i="80"/>
  <c r="H5" i="1"/>
  <c r="H7" i="4"/>
  <c r="M5" i="1"/>
  <c r="L15" i="11"/>
  <c r="O3" i="11"/>
  <c r="K3" i="11"/>
  <c r="G3" i="11"/>
  <c r="Q3" i="11"/>
  <c r="M3" i="11"/>
  <c r="I3" i="11"/>
  <c r="P3" i="11"/>
  <c r="H3" i="11"/>
  <c r="N3" i="11"/>
  <c r="J3" i="11"/>
  <c r="L3" i="11"/>
  <c r="Q4" i="32"/>
  <c r="Q80" i="1" s="1"/>
  <c r="M4" i="32"/>
  <c r="M80" i="1" s="1"/>
  <c r="I4" i="32"/>
  <c r="I80" i="1" s="1"/>
  <c r="L48" i="32"/>
  <c r="P4" i="32"/>
  <c r="P80" i="1" s="1"/>
  <c r="L4" i="32"/>
  <c r="L80" i="1" s="1"/>
  <c r="H4" i="32"/>
  <c r="H80" i="1" s="1"/>
  <c r="O4" i="32"/>
  <c r="O80" i="1" s="1"/>
  <c r="K4" i="32"/>
  <c r="K80" i="1" s="1"/>
  <c r="G4" i="32"/>
  <c r="G80" i="1" s="1"/>
  <c r="N4" i="32"/>
  <c r="N80" i="1" s="1"/>
  <c r="J4" i="32"/>
  <c r="J80" i="1" s="1"/>
  <c r="Q5" i="47"/>
  <c r="Q115" i="1" s="1"/>
  <c r="M5" i="47"/>
  <c r="M115" i="1" s="1"/>
  <c r="I5" i="47"/>
  <c r="I115" i="1" s="1"/>
  <c r="L78" i="47"/>
  <c r="P5" i="47"/>
  <c r="P115" i="1" s="1"/>
  <c r="L5" i="47"/>
  <c r="L115" i="1" s="1"/>
  <c r="H5" i="47"/>
  <c r="H115" i="1" s="1"/>
  <c r="O5" i="47"/>
  <c r="O115" i="1" s="1"/>
  <c r="K5" i="47"/>
  <c r="K115" i="1" s="1"/>
  <c r="G5" i="47"/>
  <c r="G115" i="1" s="1"/>
  <c r="J5" i="47"/>
  <c r="J115" i="1" s="1"/>
  <c r="N5" i="47"/>
  <c r="N115" i="1" s="1"/>
  <c r="L112" i="78"/>
  <c r="P6" i="78"/>
  <c r="P191" i="1" s="1"/>
  <c r="L6" i="78"/>
  <c r="L191" i="1" s="1"/>
  <c r="H6" i="78"/>
  <c r="H191" i="1" s="1"/>
  <c r="M6" i="78"/>
  <c r="M191" i="1" s="1"/>
  <c r="G6" i="78"/>
  <c r="G191" i="1" s="1"/>
  <c r="Q6" i="78"/>
  <c r="Q191" i="1" s="1"/>
  <c r="K6" i="78"/>
  <c r="K191" i="1" s="1"/>
  <c r="J6" i="78"/>
  <c r="J191" i="1" s="1"/>
  <c r="I6" i="78"/>
  <c r="I191" i="1" s="1"/>
  <c r="O6" i="78"/>
  <c r="O191" i="1" s="1"/>
  <c r="N6" i="78"/>
  <c r="N191" i="1" s="1"/>
  <c r="L46" i="6"/>
  <c r="N4" i="6"/>
  <c r="N12" i="1" s="1"/>
  <c r="J4" i="6"/>
  <c r="J12" i="1" s="1"/>
  <c r="Q4" i="6"/>
  <c r="Q12" i="1" s="1"/>
  <c r="L4" i="6"/>
  <c r="L12" i="1" s="1"/>
  <c r="G4" i="6"/>
  <c r="G12" i="1" s="1"/>
  <c r="P4" i="6"/>
  <c r="P12" i="1" s="1"/>
  <c r="K4" i="6"/>
  <c r="K12" i="1" s="1"/>
  <c r="O4" i="6"/>
  <c r="O12" i="1" s="1"/>
  <c r="I4" i="6"/>
  <c r="I12" i="1" s="1"/>
  <c r="H4" i="6"/>
  <c r="H12" i="1" s="1"/>
  <c r="M4" i="6"/>
  <c r="M12" i="1" s="1"/>
  <c r="Q3" i="22"/>
  <c r="M3" i="22"/>
  <c r="I3" i="22"/>
  <c r="P3" i="22"/>
  <c r="L3" i="22"/>
  <c r="H3" i="22"/>
  <c r="L15" i="22"/>
  <c r="O3" i="22"/>
  <c r="K3" i="22"/>
  <c r="G3" i="22"/>
  <c r="N3" i="22"/>
  <c r="J3" i="22"/>
  <c r="O11" i="15"/>
  <c r="O39" i="1" s="1"/>
  <c r="K11" i="15"/>
  <c r="K39" i="1" s="1"/>
  <c r="G11" i="15"/>
  <c r="G39" i="1" s="1"/>
  <c r="Q11" i="15"/>
  <c r="Q39" i="1" s="1"/>
  <c r="M11" i="15"/>
  <c r="M39" i="1" s="1"/>
  <c r="I11" i="15"/>
  <c r="I39" i="1" s="1"/>
  <c r="P11" i="15"/>
  <c r="P39" i="1" s="1"/>
  <c r="H11" i="15"/>
  <c r="H39" i="1" s="1"/>
  <c r="L268" i="15"/>
  <c r="N11" i="15"/>
  <c r="N39" i="1" s="1"/>
  <c r="J11" i="15"/>
  <c r="J39" i="1" s="1"/>
  <c r="L11" i="15"/>
  <c r="L39" i="1" s="1"/>
  <c r="N3" i="12"/>
  <c r="J3" i="12"/>
  <c r="P3" i="12"/>
  <c r="L3" i="12"/>
  <c r="H3" i="12"/>
  <c r="O3" i="12"/>
  <c r="G3" i="12"/>
  <c r="M3" i="12"/>
  <c r="L15" i="12"/>
  <c r="Q3" i="12"/>
  <c r="I3" i="12"/>
  <c r="K3" i="12"/>
  <c r="N10" i="15"/>
  <c r="N38" i="1" s="1"/>
  <c r="J10" i="15"/>
  <c r="J38" i="1" s="1"/>
  <c r="P10" i="15"/>
  <c r="P38" i="1" s="1"/>
  <c r="L10" i="15"/>
  <c r="L38" i="1" s="1"/>
  <c r="H10" i="15"/>
  <c r="H38" i="1" s="1"/>
  <c r="K10" i="15"/>
  <c r="K38" i="1" s="1"/>
  <c r="Q10" i="15"/>
  <c r="Q38" i="1" s="1"/>
  <c r="I10" i="15"/>
  <c r="I38" i="1" s="1"/>
  <c r="M10" i="15"/>
  <c r="M38" i="1" s="1"/>
  <c r="L237" i="15"/>
  <c r="O10" i="15"/>
  <c r="O38" i="1" s="1"/>
  <c r="G10" i="15"/>
  <c r="G38" i="1" s="1"/>
  <c r="L15" i="50"/>
  <c r="O3" i="50"/>
  <c r="K3" i="50"/>
  <c r="G3" i="50"/>
  <c r="N3" i="50"/>
  <c r="J3" i="50"/>
  <c r="Q3" i="50"/>
  <c r="M3" i="50"/>
  <c r="I3" i="50"/>
  <c r="L3" i="50"/>
  <c r="H3" i="50"/>
  <c r="P3" i="50"/>
  <c r="Q6" i="64"/>
  <c r="Q150" i="1" s="1"/>
  <c r="M6" i="64"/>
  <c r="M150" i="1" s="1"/>
  <c r="I6" i="64"/>
  <c r="I150" i="1" s="1"/>
  <c r="P6" i="64"/>
  <c r="P150" i="1" s="1"/>
  <c r="L6" i="64"/>
  <c r="L150" i="1" s="1"/>
  <c r="H6" i="64"/>
  <c r="H150" i="1" s="1"/>
  <c r="L109" i="64"/>
  <c r="O6" i="64"/>
  <c r="O150" i="1" s="1"/>
  <c r="K6" i="64"/>
  <c r="K150" i="1" s="1"/>
  <c r="G6" i="64"/>
  <c r="G150" i="1" s="1"/>
  <c r="N6" i="64"/>
  <c r="N150" i="1" s="1"/>
  <c r="J6" i="64"/>
  <c r="J150" i="1" s="1"/>
  <c r="O4" i="66"/>
  <c r="O156" i="1" s="1"/>
  <c r="K4" i="66"/>
  <c r="K156" i="1" s="1"/>
  <c r="G4" i="66"/>
  <c r="G156" i="1" s="1"/>
  <c r="L46" i="66"/>
  <c r="N4" i="66"/>
  <c r="N156" i="1" s="1"/>
  <c r="J4" i="66"/>
  <c r="J156" i="1" s="1"/>
  <c r="Q4" i="66"/>
  <c r="Q156" i="1" s="1"/>
  <c r="M4" i="66"/>
  <c r="M156" i="1" s="1"/>
  <c r="I4" i="66"/>
  <c r="I156" i="1" s="1"/>
  <c r="P4" i="66"/>
  <c r="P156" i="1" s="1"/>
  <c r="L4" i="66"/>
  <c r="L156" i="1" s="1"/>
  <c r="H4" i="66"/>
  <c r="H156" i="1" s="1"/>
  <c r="L109" i="65"/>
  <c r="O6" i="65"/>
  <c r="O154" i="1" s="1"/>
  <c r="K6" i="65"/>
  <c r="K154" i="1" s="1"/>
  <c r="G6" i="65"/>
  <c r="G154" i="1" s="1"/>
  <c r="N6" i="65"/>
  <c r="N154" i="1" s="1"/>
  <c r="J6" i="65"/>
  <c r="J154" i="1" s="1"/>
  <c r="Q6" i="65"/>
  <c r="Q154" i="1" s="1"/>
  <c r="M6" i="65"/>
  <c r="M154" i="1" s="1"/>
  <c r="I6" i="65"/>
  <c r="I154" i="1" s="1"/>
  <c r="P6" i="65"/>
  <c r="P154" i="1" s="1"/>
  <c r="L6" i="65"/>
  <c r="L154" i="1" s="1"/>
  <c r="H6" i="65"/>
  <c r="H154" i="1" s="1"/>
  <c r="L16" i="71"/>
  <c r="N3" i="71"/>
  <c r="J3" i="71"/>
  <c r="Q3" i="71"/>
  <c r="M3" i="71"/>
  <c r="I3" i="71"/>
  <c r="P3" i="71"/>
  <c r="L3" i="71"/>
  <c r="H3" i="71"/>
  <c r="O3" i="71"/>
  <c r="K3" i="71"/>
  <c r="G3" i="71"/>
  <c r="L15" i="76"/>
  <c r="O3" i="76"/>
  <c r="K3" i="76"/>
  <c r="G3" i="76"/>
  <c r="Q3" i="76"/>
  <c r="L3" i="76"/>
  <c r="P3" i="76"/>
  <c r="J3" i="76"/>
  <c r="H3" i="76"/>
  <c r="N3" i="76"/>
  <c r="M3" i="76"/>
  <c r="I3" i="76"/>
  <c r="O5" i="78"/>
  <c r="O190" i="1" s="1"/>
  <c r="K5" i="78"/>
  <c r="K190" i="1" s="1"/>
  <c r="G5" i="78"/>
  <c r="G190" i="1" s="1"/>
  <c r="M5" i="78"/>
  <c r="M190" i="1" s="1"/>
  <c r="H5" i="78"/>
  <c r="H190" i="1" s="1"/>
  <c r="Q5" i="78"/>
  <c r="Q190" i="1" s="1"/>
  <c r="L5" i="78"/>
  <c r="L190" i="1" s="1"/>
  <c r="J5" i="78"/>
  <c r="J190" i="1" s="1"/>
  <c r="I5" i="78"/>
  <c r="I190" i="1" s="1"/>
  <c r="P5" i="78"/>
  <c r="P190" i="1" s="1"/>
  <c r="N5" i="78"/>
  <c r="N190" i="1" s="1"/>
  <c r="L81" i="78"/>
  <c r="K5" i="1"/>
  <c r="O5" i="1"/>
  <c r="L77" i="4"/>
  <c r="Q5" i="4"/>
  <c r="Q7" i="1" s="1"/>
  <c r="M5" i="4"/>
  <c r="M7" i="1" s="1"/>
  <c r="I5" i="4"/>
  <c r="I7" i="1" s="1"/>
  <c r="L5" i="4"/>
  <c r="L7" i="1" s="1"/>
  <c r="G5" i="4"/>
  <c r="G7" i="1" s="1"/>
  <c r="P5" i="4"/>
  <c r="P7" i="1" s="1"/>
  <c r="K5" i="4"/>
  <c r="K7" i="1" s="1"/>
  <c r="O5" i="4"/>
  <c r="O7" i="1" s="1"/>
  <c r="J5" i="4"/>
  <c r="J7" i="1" s="1"/>
  <c r="N5" i="4"/>
  <c r="N7" i="1" s="1"/>
  <c r="H5" i="4"/>
  <c r="H7" i="1" s="1"/>
  <c r="O5" i="6"/>
  <c r="O13" i="1" s="1"/>
  <c r="K5" i="6"/>
  <c r="K13" i="1" s="1"/>
  <c r="G5" i="6"/>
  <c r="G13" i="1" s="1"/>
  <c r="L77" i="6"/>
  <c r="Q5" i="6"/>
  <c r="Q13" i="1" s="1"/>
  <c r="L5" i="6"/>
  <c r="L13" i="1" s="1"/>
  <c r="P5" i="6"/>
  <c r="P13" i="1" s="1"/>
  <c r="J5" i="6"/>
  <c r="J13" i="1" s="1"/>
  <c r="N5" i="6"/>
  <c r="N13" i="1" s="1"/>
  <c r="I5" i="6"/>
  <c r="I13" i="1" s="1"/>
  <c r="M5" i="6"/>
  <c r="M13" i="1" s="1"/>
  <c r="H5" i="6"/>
  <c r="H13" i="1" s="1"/>
  <c r="P5" i="29"/>
  <c r="P75" i="1" s="1"/>
  <c r="L5" i="29"/>
  <c r="L75" i="1" s="1"/>
  <c r="H5" i="29"/>
  <c r="H75" i="1" s="1"/>
  <c r="O5" i="29"/>
  <c r="O75" i="1" s="1"/>
  <c r="K5" i="29"/>
  <c r="K75" i="1" s="1"/>
  <c r="G5" i="29"/>
  <c r="G75" i="1" s="1"/>
  <c r="N5" i="29"/>
  <c r="N75" i="1" s="1"/>
  <c r="J5" i="29"/>
  <c r="J75" i="1" s="1"/>
  <c r="I5" i="29"/>
  <c r="I75" i="1" s="1"/>
  <c r="Q5" i="29"/>
  <c r="Q75" i="1" s="1"/>
  <c r="L77" i="29"/>
  <c r="M5" i="29"/>
  <c r="M75" i="1" s="1"/>
  <c r="Q6" i="29"/>
  <c r="Q76" i="1" s="1"/>
  <c r="M6" i="29"/>
  <c r="M76" i="1" s="1"/>
  <c r="I6" i="29"/>
  <c r="I76" i="1" s="1"/>
  <c r="P6" i="29"/>
  <c r="P76" i="1" s="1"/>
  <c r="L6" i="29"/>
  <c r="L76" i="1" s="1"/>
  <c r="H6" i="29"/>
  <c r="H76" i="1" s="1"/>
  <c r="L108" i="29"/>
  <c r="O6" i="29"/>
  <c r="O76" i="1" s="1"/>
  <c r="K6" i="29"/>
  <c r="K76" i="1" s="1"/>
  <c r="G6" i="29"/>
  <c r="G76" i="1" s="1"/>
  <c r="N6" i="29"/>
  <c r="N76" i="1" s="1"/>
  <c r="J6" i="29"/>
  <c r="J76" i="1" s="1"/>
  <c r="N6" i="47"/>
  <c r="N116" i="1" s="1"/>
  <c r="J6" i="47"/>
  <c r="J116" i="1" s="1"/>
  <c r="Q6" i="47"/>
  <c r="Q116" i="1" s="1"/>
  <c r="M6" i="47"/>
  <c r="M116" i="1" s="1"/>
  <c r="I6" i="47"/>
  <c r="I116" i="1" s="1"/>
  <c r="P6" i="47"/>
  <c r="P116" i="1" s="1"/>
  <c r="L6" i="47"/>
  <c r="L116" i="1" s="1"/>
  <c r="H6" i="47"/>
  <c r="H116" i="1" s="1"/>
  <c r="L109" i="47"/>
  <c r="O6" i="47"/>
  <c r="O116" i="1" s="1"/>
  <c r="K6" i="47"/>
  <c r="K116" i="1" s="1"/>
  <c r="G6" i="47"/>
  <c r="G116" i="1" s="1"/>
  <c r="P6" i="75"/>
  <c r="P180" i="1" s="1"/>
  <c r="L6" i="75"/>
  <c r="L180" i="1" s="1"/>
  <c r="H6" i="75"/>
  <c r="H180" i="1" s="1"/>
  <c r="Q6" i="75"/>
  <c r="Q180" i="1" s="1"/>
  <c r="K6" i="75"/>
  <c r="K180" i="1" s="1"/>
  <c r="L111" i="75"/>
  <c r="O6" i="75"/>
  <c r="O180" i="1" s="1"/>
  <c r="J6" i="75"/>
  <c r="J180" i="1" s="1"/>
  <c r="M6" i="75"/>
  <c r="M180" i="1" s="1"/>
  <c r="I6" i="75"/>
  <c r="I180" i="1" s="1"/>
  <c r="G6" i="75"/>
  <c r="G180" i="1" s="1"/>
  <c r="N6" i="75"/>
  <c r="N180" i="1" s="1"/>
  <c r="Q3" i="13"/>
  <c r="M3" i="13"/>
  <c r="I3" i="13"/>
  <c r="L15" i="13"/>
  <c r="O3" i="13"/>
  <c r="K3" i="13"/>
  <c r="G3" i="13"/>
  <c r="L3" i="13"/>
  <c r="J3" i="13"/>
  <c r="N3" i="13"/>
  <c r="H3" i="13"/>
  <c r="P3" i="13"/>
  <c r="P4" i="16"/>
  <c r="P41" i="1" s="1"/>
  <c r="L4" i="16"/>
  <c r="L41" i="1" s="1"/>
  <c r="H4" i="16"/>
  <c r="H41" i="1" s="1"/>
  <c r="L46" i="16"/>
  <c r="N4" i="16"/>
  <c r="N41" i="1" s="1"/>
  <c r="J4" i="16"/>
  <c r="J41" i="1" s="1"/>
  <c r="M4" i="16"/>
  <c r="M41" i="1" s="1"/>
  <c r="K4" i="16"/>
  <c r="K41" i="1" s="1"/>
  <c r="O4" i="16"/>
  <c r="O41" i="1" s="1"/>
  <c r="G4" i="16"/>
  <c r="G41" i="1" s="1"/>
  <c r="Q4" i="16"/>
  <c r="Q41" i="1" s="1"/>
  <c r="I4" i="16"/>
  <c r="I41" i="1" s="1"/>
  <c r="P3" i="14"/>
  <c r="L3" i="14"/>
  <c r="H3" i="14"/>
  <c r="N3" i="14"/>
  <c r="J3" i="14"/>
  <c r="K3" i="14"/>
  <c r="L15" i="14"/>
  <c r="Q3" i="14"/>
  <c r="I3" i="14"/>
  <c r="M3" i="14"/>
  <c r="G3" i="14"/>
  <c r="O3" i="14"/>
  <c r="Q9" i="15"/>
  <c r="Q37" i="1" s="1"/>
  <c r="M9" i="15"/>
  <c r="M37" i="1" s="1"/>
  <c r="I9" i="15"/>
  <c r="I37" i="1" s="1"/>
  <c r="O9" i="15"/>
  <c r="O37" i="1" s="1"/>
  <c r="K9" i="15"/>
  <c r="K37" i="1" s="1"/>
  <c r="G9" i="15"/>
  <c r="G37" i="1" s="1"/>
  <c r="N9" i="15"/>
  <c r="N37" i="1" s="1"/>
  <c r="L9" i="15"/>
  <c r="L37" i="1" s="1"/>
  <c r="L206" i="15"/>
  <c r="P9" i="15"/>
  <c r="P37" i="1" s="1"/>
  <c r="H9" i="15"/>
  <c r="H37" i="1" s="1"/>
  <c r="J9" i="15"/>
  <c r="J37" i="1" s="1"/>
  <c r="O4" i="29"/>
  <c r="O74" i="1" s="1"/>
  <c r="K4" i="29"/>
  <c r="K74" i="1" s="1"/>
  <c r="G4" i="29"/>
  <c r="G74" i="1" s="1"/>
  <c r="L46" i="29"/>
  <c r="N4" i="29"/>
  <c r="N74" i="1" s="1"/>
  <c r="J4" i="29"/>
  <c r="J74" i="1" s="1"/>
  <c r="Q4" i="29"/>
  <c r="Q74" i="1" s="1"/>
  <c r="M4" i="29"/>
  <c r="M74" i="1" s="1"/>
  <c r="I4" i="29"/>
  <c r="I74" i="1" s="1"/>
  <c r="P4" i="29"/>
  <c r="P74" i="1" s="1"/>
  <c r="L4" i="29"/>
  <c r="L74" i="1" s="1"/>
  <c r="H4" i="29"/>
  <c r="H74" i="1" s="1"/>
  <c r="L77" i="20"/>
  <c r="Q5" i="20"/>
  <c r="Q58" i="1" s="1"/>
  <c r="M5" i="20"/>
  <c r="M58" i="1" s="1"/>
  <c r="I5" i="20"/>
  <c r="I58" i="1" s="1"/>
  <c r="P5" i="20"/>
  <c r="P58" i="1" s="1"/>
  <c r="L5" i="20"/>
  <c r="L58" i="1" s="1"/>
  <c r="H5" i="20"/>
  <c r="H58" i="1" s="1"/>
  <c r="O5" i="20"/>
  <c r="O58" i="1" s="1"/>
  <c r="K5" i="20"/>
  <c r="K58" i="1" s="1"/>
  <c r="G5" i="20"/>
  <c r="G58" i="1" s="1"/>
  <c r="N5" i="20"/>
  <c r="N58" i="1" s="1"/>
  <c r="J5" i="20"/>
  <c r="J58" i="1" s="1"/>
  <c r="Q3" i="8"/>
  <c r="M3" i="8"/>
  <c r="I3" i="8"/>
  <c r="L20" i="8"/>
  <c r="P3" i="8"/>
  <c r="K3" i="8"/>
  <c r="O3" i="8"/>
  <c r="H3" i="8"/>
  <c r="N3" i="8"/>
  <c r="G3" i="8"/>
  <c r="L3" i="8"/>
  <c r="J3" i="8"/>
  <c r="P8" i="15"/>
  <c r="P36" i="1" s="1"/>
  <c r="L8" i="15"/>
  <c r="L36" i="1" s="1"/>
  <c r="H8" i="15"/>
  <c r="H36" i="1" s="1"/>
  <c r="N8" i="15"/>
  <c r="N36" i="1" s="1"/>
  <c r="J8" i="15"/>
  <c r="J36" i="1" s="1"/>
  <c r="L175" i="15"/>
  <c r="Q8" i="15"/>
  <c r="Q36" i="1" s="1"/>
  <c r="I8" i="15"/>
  <c r="I36" i="1" s="1"/>
  <c r="O8" i="15"/>
  <c r="O36" i="1" s="1"/>
  <c r="G8" i="15"/>
  <c r="G36" i="1" s="1"/>
  <c r="K8" i="15"/>
  <c r="K36" i="1" s="1"/>
  <c r="M8" i="15"/>
  <c r="M36" i="1" s="1"/>
  <c r="P3" i="65"/>
  <c r="L3" i="65"/>
  <c r="H3" i="65"/>
  <c r="O3" i="65"/>
  <c r="K3" i="65"/>
  <c r="G3" i="65"/>
  <c r="L16" i="65"/>
  <c r="N3" i="65"/>
  <c r="J3" i="65"/>
  <c r="Q3" i="65"/>
  <c r="M3" i="65"/>
  <c r="I3" i="65"/>
  <c r="P3" i="44"/>
  <c r="L3" i="44"/>
  <c r="H3" i="44"/>
  <c r="L15" i="44"/>
  <c r="O3" i="44"/>
  <c r="K3" i="44"/>
  <c r="G3" i="44"/>
  <c r="Q3" i="44"/>
  <c r="I3" i="44"/>
  <c r="N3" i="44"/>
  <c r="M3" i="44"/>
  <c r="J3" i="44"/>
  <c r="N5" i="65"/>
  <c r="N153" i="1" s="1"/>
  <c r="J5" i="65"/>
  <c r="J153" i="1" s="1"/>
  <c r="Q5" i="65"/>
  <c r="Q153" i="1" s="1"/>
  <c r="M5" i="65"/>
  <c r="M153" i="1" s="1"/>
  <c r="I5" i="65"/>
  <c r="I153" i="1" s="1"/>
  <c r="L78" i="65"/>
  <c r="P5" i="65"/>
  <c r="P153" i="1" s="1"/>
  <c r="L5" i="65"/>
  <c r="L153" i="1" s="1"/>
  <c r="H5" i="65"/>
  <c r="H153" i="1" s="1"/>
  <c r="O5" i="65"/>
  <c r="O153" i="1" s="1"/>
  <c r="K5" i="65"/>
  <c r="K153" i="1" s="1"/>
  <c r="G5" i="65"/>
  <c r="G153" i="1" s="1"/>
  <c r="O4" i="64"/>
  <c r="O148" i="1" s="1"/>
  <c r="K4" i="64"/>
  <c r="K148" i="1" s="1"/>
  <c r="G4" i="64"/>
  <c r="G148" i="1" s="1"/>
  <c r="N4" i="64"/>
  <c r="N148" i="1" s="1"/>
  <c r="J4" i="64"/>
  <c r="J148" i="1" s="1"/>
  <c r="L47" i="64"/>
  <c r="Q4" i="64"/>
  <c r="Q148" i="1" s="1"/>
  <c r="M4" i="64"/>
  <c r="M148" i="1" s="1"/>
  <c r="I4" i="64"/>
  <c r="I148" i="1" s="1"/>
  <c r="P4" i="64"/>
  <c r="P148" i="1" s="1"/>
  <c r="L4" i="64"/>
  <c r="L148" i="1" s="1"/>
  <c r="H4" i="64"/>
  <c r="H148" i="1" s="1"/>
  <c r="N5" i="60"/>
  <c r="N139" i="1" s="1"/>
  <c r="J5" i="60"/>
  <c r="J139" i="1" s="1"/>
  <c r="Q5" i="60"/>
  <c r="Q139" i="1" s="1"/>
  <c r="M5" i="60"/>
  <c r="M139" i="1" s="1"/>
  <c r="I5" i="60"/>
  <c r="I139" i="1" s="1"/>
  <c r="L78" i="60"/>
  <c r="P5" i="60"/>
  <c r="P139" i="1" s="1"/>
  <c r="L5" i="60"/>
  <c r="L139" i="1" s="1"/>
  <c r="H5" i="60"/>
  <c r="H139" i="1" s="1"/>
  <c r="G5" i="60"/>
  <c r="G139" i="1" s="1"/>
  <c r="O5" i="60"/>
  <c r="O139" i="1" s="1"/>
  <c r="K5" i="60"/>
  <c r="K139" i="1" s="1"/>
  <c r="P3" i="62"/>
  <c r="L3" i="62"/>
  <c r="H3" i="62"/>
  <c r="L15" i="62"/>
  <c r="O3" i="62"/>
  <c r="K3" i="62"/>
  <c r="G3" i="62"/>
  <c r="N3" i="62"/>
  <c r="J3" i="62"/>
  <c r="I3" i="62"/>
  <c r="Q3" i="62"/>
  <c r="M3" i="62"/>
  <c r="L47" i="60"/>
  <c r="Q4" i="60"/>
  <c r="Q138" i="1" s="1"/>
  <c r="M4" i="60"/>
  <c r="M138" i="1" s="1"/>
  <c r="I4" i="60"/>
  <c r="I138" i="1" s="1"/>
  <c r="P4" i="60"/>
  <c r="P138" i="1" s="1"/>
  <c r="L4" i="60"/>
  <c r="L138" i="1" s="1"/>
  <c r="H4" i="60"/>
  <c r="H138" i="1" s="1"/>
  <c r="O4" i="60"/>
  <c r="O138" i="1" s="1"/>
  <c r="K4" i="60"/>
  <c r="K138" i="1" s="1"/>
  <c r="G4" i="60"/>
  <c r="G138" i="1" s="1"/>
  <c r="N4" i="60"/>
  <c r="N138" i="1" s="1"/>
  <c r="J4" i="60"/>
  <c r="J138" i="1" s="1"/>
  <c r="L47" i="65"/>
  <c r="Q4" i="65"/>
  <c r="Q152" i="1" s="1"/>
  <c r="M4" i="65"/>
  <c r="M152" i="1" s="1"/>
  <c r="I4" i="65"/>
  <c r="I152" i="1" s="1"/>
  <c r="P4" i="65"/>
  <c r="P152" i="1" s="1"/>
  <c r="L4" i="65"/>
  <c r="L152" i="1" s="1"/>
  <c r="H4" i="65"/>
  <c r="H152" i="1" s="1"/>
  <c r="O4" i="65"/>
  <c r="O152" i="1" s="1"/>
  <c r="K4" i="65"/>
  <c r="K152" i="1" s="1"/>
  <c r="G4" i="65"/>
  <c r="G152" i="1" s="1"/>
  <c r="J4" i="65"/>
  <c r="J152" i="1" s="1"/>
  <c r="N4" i="65"/>
  <c r="N152" i="1" s="1"/>
  <c r="Q4" i="56"/>
  <c r="Q130" i="1" s="1"/>
  <c r="M4" i="56"/>
  <c r="M130" i="1" s="1"/>
  <c r="I4" i="56"/>
  <c r="I130" i="1" s="1"/>
  <c r="P4" i="56"/>
  <c r="P130" i="1" s="1"/>
  <c r="L4" i="56"/>
  <c r="L130" i="1" s="1"/>
  <c r="H4" i="56"/>
  <c r="H130" i="1" s="1"/>
  <c r="O4" i="56"/>
  <c r="O130" i="1" s="1"/>
  <c r="K4" i="56"/>
  <c r="K130" i="1" s="1"/>
  <c r="G4" i="56"/>
  <c r="G130" i="1" s="1"/>
  <c r="N4" i="56"/>
  <c r="N130" i="1" s="1"/>
  <c r="J4" i="56"/>
  <c r="J130" i="1" s="1"/>
  <c r="L46" i="56"/>
  <c r="P4" i="68"/>
  <c r="P161" i="1" s="1"/>
  <c r="L4" i="68"/>
  <c r="L161" i="1" s="1"/>
  <c r="H4" i="68"/>
  <c r="H161" i="1" s="1"/>
  <c r="L46" i="68"/>
  <c r="Q4" i="68"/>
  <c r="Q161" i="1" s="1"/>
  <c r="K4" i="68"/>
  <c r="K161" i="1" s="1"/>
  <c r="O4" i="68"/>
  <c r="O161" i="1" s="1"/>
  <c r="J4" i="68"/>
  <c r="J161" i="1" s="1"/>
  <c r="N4" i="68"/>
  <c r="N161" i="1" s="1"/>
  <c r="I4" i="68"/>
  <c r="I161" i="1" s="1"/>
  <c r="M4" i="68"/>
  <c r="M161" i="1" s="1"/>
  <c r="G4" i="68"/>
  <c r="G161" i="1" s="1"/>
  <c r="Q3" i="78"/>
  <c r="M3" i="78"/>
  <c r="I3" i="78"/>
  <c r="N3" i="78"/>
  <c r="H3" i="78"/>
  <c r="L3" i="78"/>
  <c r="G3" i="78"/>
  <c r="L19" i="78"/>
  <c r="K3" i="78"/>
  <c r="J3" i="78"/>
  <c r="P3" i="78"/>
  <c r="O3" i="78"/>
  <c r="L15" i="73"/>
  <c r="O3" i="73"/>
  <c r="K3" i="73"/>
  <c r="Q3" i="73"/>
  <c r="L3" i="73"/>
  <c r="G3" i="73"/>
  <c r="P3" i="73"/>
  <c r="J3" i="73"/>
  <c r="N3" i="73"/>
  <c r="I3" i="73"/>
  <c r="H3" i="73"/>
  <c r="M3" i="73"/>
  <c r="P3" i="77"/>
  <c r="L3" i="77"/>
  <c r="H3" i="77"/>
  <c r="O3" i="77"/>
  <c r="J3" i="77"/>
  <c r="N3" i="77"/>
  <c r="I3" i="77"/>
  <c r="K3" i="77"/>
  <c r="G3" i="77"/>
  <c r="Q3" i="77"/>
  <c r="L15" i="77"/>
  <c r="M3" i="77"/>
  <c r="G7" i="4"/>
  <c r="G5" i="1"/>
  <c r="L7" i="4"/>
  <c r="L5" i="1"/>
  <c r="Q7" i="4"/>
  <c r="Q5" i="1"/>
  <c r="Q7" i="77" l="1"/>
  <c r="Q186" i="1"/>
  <c r="I7" i="73"/>
  <c r="I172" i="1"/>
  <c r="L188" i="1"/>
  <c r="N107" i="1"/>
  <c r="M16" i="1"/>
  <c r="M7" i="77"/>
  <c r="M186" i="1"/>
  <c r="K7" i="77"/>
  <c r="K186" i="1"/>
  <c r="O7" i="77"/>
  <c r="O186" i="1"/>
  <c r="M7" i="73"/>
  <c r="M172" i="1"/>
  <c r="J7" i="73"/>
  <c r="J172" i="1"/>
  <c r="O188" i="1"/>
  <c r="N143" i="1"/>
  <c r="Q107" i="1"/>
  <c r="N8" i="65"/>
  <c r="N151" i="1"/>
  <c r="J16" i="1"/>
  <c r="Q7" i="14"/>
  <c r="Q30" i="1"/>
  <c r="P7" i="13"/>
  <c r="P29" i="1"/>
  <c r="I184" i="1"/>
  <c r="J184" i="1"/>
  <c r="G184" i="1"/>
  <c r="G165" i="1"/>
  <c r="L165" i="1"/>
  <c r="Q165" i="1"/>
  <c r="P7" i="50"/>
  <c r="P121" i="1"/>
  <c r="M7" i="50"/>
  <c r="M121" i="1"/>
  <c r="G7" i="50"/>
  <c r="G121" i="1"/>
  <c r="K7" i="12"/>
  <c r="K28" i="1"/>
  <c r="M7" i="12"/>
  <c r="M28" i="1"/>
  <c r="L7" i="12"/>
  <c r="L28" i="1"/>
  <c r="J7" i="22"/>
  <c r="J60" i="1"/>
  <c r="O7" i="22"/>
  <c r="O60" i="1"/>
  <c r="P7" i="22"/>
  <c r="P60" i="1"/>
  <c r="L7" i="11"/>
  <c r="L27" i="1"/>
  <c r="P7" i="11"/>
  <c r="P27" i="1"/>
  <c r="G7" i="11"/>
  <c r="G27" i="1"/>
  <c r="M7" i="4"/>
  <c r="L7" i="80"/>
  <c r="L197" i="1"/>
  <c r="J7" i="80"/>
  <c r="J197" i="1"/>
  <c r="I7" i="80"/>
  <c r="I197" i="1"/>
  <c r="O177" i="1"/>
  <c r="K177" i="1"/>
  <c r="L177" i="1"/>
  <c r="H132" i="1"/>
  <c r="M132" i="1"/>
  <c r="G132" i="1"/>
  <c r="I7" i="58"/>
  <c r="I134" i="1"/>
  <c r="N7" i="58"/>
  <c r="N134" i="1"/>
  <c r="H122" i="1"/>
  <c r="M122" i="1"/>
  <c r="Q137" i="1"/>
  <c r="N137" i="1"/>
  <c r="O137" i="1"/>
  <c r="I7" i="53"/>
  <c r="I126" i="1"/>
  <c r="N7" i="53"/>
  <c r="N126" i="1"/>
  <c r="Q79" i="1"/>
  <c r="J79" i="1"/>
  <c r="O79" i="1"/>
  <c r="P95" i="1"/>
  <c r="M95" i="1"/>
  <c r="G7" i="39"/>
  <c r="G101" i="1"/>
  <c r="L7" i="39"/>
  <c r="L101" i="1"/>
  <c r="Q7" i="39"/>
  <c r="Q101" i="1"/>
  <c r="P7" i="20"/>
  <c r="P56" i="1"/>
  <c r="M7" i="20"/>
  <c r="M56" i="1"/>
  <c r="G7" i="20"/>
  <c r="G56" i="1"/>
  <c r="Q7" i="25"/>
  <c r="Q66" i="1"/>
  <c r="N7" i="25"/>
  <c r="N66" i="1"/>
  <c r="O7" i="10"/>
  <c r="O26" i="1"/>
  <c r="Q7" i="10"/>
  <c r="Q26" i="1"/>
  <c r="N7" i="10"/>
  <c r="N26" i="1"/>
  <c r="L7" i="16"/>
  <c r="L40" i="1"/>
  <c r="P7" i="16"/>
  <c r="P40" i="1"/>
  <c r="G7" i="16"/>
  <c r="G40" i="1"/>
  <c r="P7" i="9"/>
  <c r="P25" i="1"/>
  <c r="L7" i="9"/>
  <c r="L25" i="1"/>
  <c r="J117" i="1"/>
  <c r="O117" i="1"/>
  <c r="P117" i="1"/>
  <c r="O7" i="6"/>
  <c r="O11" i="1"/>
  <c r="L7" i="6"/>
  <c r="L11" i="1"/>
  <c r="I174" i="1"/>
  <c r="K174" i="1"/>
  <c r="L174" i="1"/>
  <c r="G155" i="1"/>
  <c r="P155" i="1"/>
  <c r="J155" i="1"/>
  <c r="I7" i="68"/>
  <c r="I160" i="1"/>
  <c r="L7" i="68"/>
  <c r="L160" i="1"/>
  <c r="O7" i="68"/>
  <c r="O160" i="1"/>
  <c r="O8" i="64"/>
  <c r="O147" i="1"/>
  <c r="I8" i="64"/>
  <c r="I147" i="1"/>
  <c r="N8" i="64"/>
  <c r="N147" i="1"/>
  <c r="M129" i="1"/>
  <c r="K129" i="1"/>
  <c r="L129" i="1"/>
  <c r="P124" i="1"/>
  <c r="J124" i="1"/>
  <c r="O124" i="1"/>
  <c r="P8" i="47"/>
  <c r="P113" i="1"/>
  <c r="J8" i="47"/>
  <c r="J113" i="1"/>
  <c r="K8" i="47"/>
  <c r="K113" i="1"/>
  <c r="O7" i="29"/>
  <c r="O73" i="1"/>
  <c r="P7" i="29"/>
  <c r="P73" i="1"/>
  <c r="J7" i="29"/>
  <c r="J73" i="1"/>
  <c r="G7" i="41"/>
  <c r="G103" i="1"/>
  <c r="N7" i="41"/>
  <c r="N103" i="1"/>
  <c r="M7" i="41"/>
  <c r="M103" i="1"/>
  <c r="K7" i="17"/>
  <c r="K42" i="1"/>
  <c r="J7" i="17"/>
  <c r="J42" i="1"/>
  <c r="L7" i="17"/>
  <c r="L42" i="1"/>
  <c r="G7" i="26"/>
  <c r="G68" i="1"/>
  <c r="H7" i="26"/>
  <c r="H68" i="1"/>
  <c r="M7" i="26"/>
  <c r="M68" i="1"/>
  <c r="G7" i="28"/>
  <c r="G71" i="1"/>
  <c r="H7" i="28"/>
  <c r="H71" i="1"/>
  <c r="M7" i="28"/>
  <c r="M71" i="1"/>
  <c r="J6" i="1"/>
  <c r="J7" i="4"/>
  <c r="P7" i="70"/>
  <c r="P164" i="1"/>
  <c r="J7" i="70"/>
  <c r="J164" i="1"/>
  <c r="O7" i="70"/>
  <c r="O164" i="1"/>
  <c r="P7" i="54"/>
  <c r="P127" i="1"/>
  <c r="J7" i="54"/>
  <c r="J127" i="1"/>
  <c r="O7" i="54"/>
  <c r="O127" i="1"/>
  <c r="I7" i="36"/>
  <c r="I94" i="1"/>
  <c r="K7" i="36"/>
  <c r="K94" i="1"/>
  <c r="L7" i="36"/>
  <c r="L94" i="1"/>
  <c r="G162" i="1"/>
  <c r="K162" i="1"/>
  <c r="P162" i="1"/>
  <c r="G8" i="61"/>
  <c r="G141" i="1"/>
  <c r="L8" i="61"/>
  <c r="L141" i="1"/>
  <c r="Q8" i="61"/>
  <c r="Q141" i="1"/>
  <c r="L7" i="40"/>
  <c r="L102" i="1"/>
  <c r="I7" i="40"/>
  <c r="I102" i="1"/>
  <c r="Q110" i="1"/>
  <c r="N110" i="1"/>
  <c r="H85" i="1"/>
  <c r="M85" i="1"/>
  <c r="G85" i="1"/>
  <c r="P64" i="1"/>
  <c r="M64" i="1"/>
  <c r="G64" i="1"/>
  <c r="J7" i="31"/>
  <c r="J78" i="1"/>
  <c r="O7" i="31"/>
  <c r="O78" i="1"/>
  <c r="P7" i="31"/>
  <c r="P78" i="1"/>
  <c r="L12" i="15"/>
  <c r="L31" i="1"/>
  <c r="H12" i="15"/>
  <c r="H31" i="1"/>
  <c r="Q12" i="15"/>
  <c r="Q31" i="1"/>
  <c r="P3" i="5"/>
  <c r="L3" i="5"/>
  <c r="H3" i="5"/>
  <c r="N3" i="5"/>
  <c r="I3" i="5"/>
  <c r="M3" i="5"/>
  <c r="G3" i="5"/>
  <c r="L15" i="5"/>
  <c r="Q3" i="5"/>
  <c r="K3" i="5"/>
  <c r="O3" i="5"/>
  <c r="J3" i="5"/>
  <c r="P12" i="18"/>
  <c r="P52" i="1" s="1"/>
  <c r="L12" i="18"/>
  <c r="L52" i="1" s="1"/>
  <c r="H12" i="18"/>
  <c r="H52" i="1" s="1"/>
  <c r="O12" i="18"/>
  <c r="O52" i="1" s="1"/>
  <c r="K12" i="18"/>
  <c r="K52" i="1" s="1"/>
  <c r="G12" i="18"/>
  <c r="G52" i="1" s="1"/>
  <c r="L302" i="18"/>
  <c r="N12" i="18"/>
  <c r="N52" i="1" s="1"/>
  <c r="J12" i="18"/>
  <c r="J52" i="1" s="1"/>
  <c r="M12" i="18"/>
  <c r="M52" i="1" s="1"/>
  <c r="I12" i="18"/>
  <c r="I52" i="1" s="1"/>
  <c r="Q12" i="18"/>
  <c r="Q52" i="1" s="1"/>
  <c r="N14" i="18"/>
  <c r="N54" i="1" s="1"/>
  <c r="J14" i="18"/>
  <c r="J54" i="1" s="1"/>
  <c r="Q14" i="18"/>
  <c r="Q54" i="1" s="1"/>
  <c r="M14" i="18"/>
  <c r="M54" i="1" s="1"/>
  <c r="I14" i="18"/>
  <c r="I54" i="1" s="1"/>
  <c r="L364" i="18"/>
  <c r="P14" i="18"/>
  <c r="P54" i="1" s="1"/>
  <c r="L14" i="18"/>
  <c r="L54" i="1" s="1"/>
  <c r="H14" i="18"/>
  <c r="H54" i="1" s="1"/>
  <c r="G14" i="18"/>
  <c r="G54" i="1" s="1"/>
  <c r="O14" i="18"/>
  <c r="O54" i="1" s="1"/>
  <c r="K14" i="18"/>
  <c r="K54" i="1" s="1"/>
  <c r="P10" i="8"/>
  <c r="P23" i="1" s="1"/>
  <c r="L10" i="8"/>
  <c r="L23" i="1" s="1"/>
  <c r="H10" i="8"/>
  <c r="H23" i="1" s="1"/>
  <c r="L237" i="8"/>
  <c r="N10" i="8"/>
  <c r="N23" i="1" s="1"/>
  <c r="I10" i="8"/>
  <c r="I23" i="1" s="1"/>
  <c r="Q10" i="8"/>
  <c r="Q23" i="1" s="1"/>
  <c r="J10" i="8"/>
  <c r="J23" i="1" s="1"/>
  <c r="O10" i="8"/>
  <c r="O23" i="1" s="1"/>
  <c r="G10" i="8"/>
  <c r="G23" i="1" s="1"/>
  <c r="M10" i="8"/>
  <c r="M23" i="1" s="1"/>
  <c r="K10" i="8"/>
  <c r="K23" i="1" s="1"/>
  <c r="L147" i="18"/>
  <c r="O7" i="18"/>
  <c r="O47" i="1" s="1"/>
  <c r="K7" i="18"/>
  <c r="K47" i="1" s="1"/>
  <c r="G7" i="18"/>
  <c r="G47" i="1" s="1"/>
  <c r="N7" i="18"/>
  <c r="N47" i="1" s="1"/>
  <c r="J7" i="18"/>
  <c r="J47" i="1" s="1"/>
  <c r="Q7" i="18"/>
  <c r="Q47" i="1" s="1"/>
  <c r="M7" i="18"/>
  <c r="M47" i="1" s="1"/>
  <c r="I7" i="18"/>
  <c r="I47" i="1" s="1"/>
  <c r="P7" i="18"/>
  <c r="P47" i="1" s="1"/>
  <c r="L7" i="18"/>
  <c r="L47" i="1" s="1"/>
  <c r="H7" i="18"/>
  <c r="H47" i="1" s="1"/>
  <c r="P4" i="33"/>
  <c r="P86" i="1" s="1"/>
  <c r="L4" i="33"/>
  <c r="L86" i="1" s="1"/>
  <c r="H4" i="33"/>
  <c r="H86" i="1" s="1"/>
  <c r="O4" i="33"/>
  <c r="O86" i="1" s="1"/>
  <c r="K4" i="33"/>
  <c r="K86" i="1" s="1"/>
  <c r="G4" i="33"/>
  <c r="G86" i="1" s="1"/>
  <c r="L46" i="33"/>
  <c r="N4" i="33"/>
  <c r="N86" i="1" s="1"/>
  <c r="J4" i="33"/>
  <c r="J86" i="1" s="1"/>
  <c r="I4" i="33"/>
  <c r="I86" i="1" s="1"/>
  <c r="Q4" i="33"/>
  <c r="Q86" i="1" s="1"/>
  <c r="M4" i="33"/>
  <c r="M86" i="1" s="1"/>
  <c r="O9" i="8"/>
  <c r="O22" i="1" s="1"/>
  <c r="K9" i="8"/>
  <c r="K22" i="1" s="1"/>
  <c r="G9" i="8"/>
  <c r="G22" i="1" s="1"/>
  <c r="N9" i="8"/>
  <c r="N22" i="1" s="1"/>
  <c r="I9" i="8"/>
  <c r="I22" i="1" s="1"/>
  <c r="L206" i="8"/>
  <c r="M9" i="8"/>
  <c r="M22" i="1" s="1"/>
  <c r="L9" i="8"/>
  <c r="L22" i="1" s="1"/>
  <c r="Q9" i="8"/>
  <c r="Q22" i="1" s="1"/>
  <c r="J9" i="8"/>
  <c r="J22" i="1" s="1"/>
  <c r="H9" i="8"/>
  <c r="H22" i="1" s="1"/>
  <c r="P9" i="8"/>
  <c r="P22" i="1" s="1"/>
  <c r="P4" i="57"/>
  <c r="P133" i="1" s="1"/>
  <c r="L4" i="57"/>
  <c r="L133" i="1" s="1"/>
  <c r="H4" i="57"/>
  <c r="H133" i="1" s="1"/>
  <c r="O4" i="57"/>
  <c r="O133" i="1" s="1"/>
  <c r="K4" i="57"/>
  <c r="K133" i="1" s="1"/>
  <c r="G4" i="57"/>
  <c r="G133" i="1" s="1"/>
  <c r="L46" i="57"/>
  <c r="N4" i="57"/>
  <c r="N133" i="1" s="1"/>
  <c r="J4" i="57"/>
  <c r="J133" i="1" s="1"/>
  <c r="Q4" i="57"/>
  <c r="Q133" i="1" s="1"/>
  <c r="M4" i="57"/>
  <c r="M133" i="1" s="1"/>
  <c r="I4" i="57"/>
  <c r="I133" i="1" s="1"/>
  <c r="O5" i="48"/>
  <c r="O119" i="1" s="1"/>
  <c r="K5" i="48"/>
  <c r="K119" i="1" s="1"/>
  <c r="G5" i="48"/>
  <c r="G119" i="1" s="1"/>
  <c r="N5" i="48"/>
  <c r="N119" i="1" s="1"/>
  <c r="J5" i="48"/>
  <c r="J119" i="1" s="1"/>
  <c r="L77" i="48"/>
  <c r="Q5" i="48"/>
  <c r="Q119" i="1" s="1"/>
  <c r="M5" i="48"/>
  <c r="M119" i="1" s="1"/>
  <c r="I5" i="48"/>
  <c r="I119" i="1" s="1"/>
  <c r="P5" i="48"/>
  <c r="P119" i="1" s="1"/>
  <c r="L5" i="48"/>
  <c r="L119" i="1" s="1"/>
  <c r="H5" i="48"/>
  <c r="H119" i="1" s="1"/>
  <c r="N5" i="46"/>
  <c r="N112" i="1" s="1"/>
  <c r="J5" i="46"/>
  <c r="J112" i="1" s="1"/>
  <c r="L77" i="46"/>
  <c r="Q5" i="46"/>
  <c r="Q112" i="1" s="1"/>
  <c r="M5" i="46"/>
  <c r="M112" i="1" s="1"/>
  <c r="I5" i="46"/>
  <c r="I112" i="1" s="1"/>
  <c r="P5" i="46"/>
  <c r="P112" i="1" s="1"/>
  <c r="L5" i="46"/>
  <c r="L112" i="1" s="1"/>
  <c r="H5" i="46"/>
  <c r="H112" i="1" s="1"/>
  <c r="G5" i="46"/>
  <c r="G112" i="1" s="1"/>
  <c r="O5" i="46"/>
  <c r="O112" i="1" s="1"/>
  <c r="K5" i="46"/>
  <c r="K112" i="1" s="1"/>
  <c r="N3" i="42"/>
  <c r="J3" i="42"/>
  <c r="Q3" i="42"/>
  <c r="L3" i="42"/>
  <c r="G3" i="42"/>
  <c r="L15" i="42"/>
  <c r="P3" i="42"/>
  <c r="K3" i="42"/>
  <c r="O3" i="42"/>
  <c r="I3" i="42"/>
  <c r="M3" i="42"/>
  <c r="H3" i="42"/>
  <c r="N5" i="62"/>
  <c r="N145" i="1" s="1"/>
  <c r="J5" i="62"/>
  <c r="J145" i="1" s="1"/>
  <c r="L77" i="62"/>
  <c r="Q5" i="62"/>
  <c r="Q145" i="1" s="1"/>
  <c r="M5" i="62"/>
  <c r="M145" i="1" s="1"/>
  <c r="I5" i="62"/>
  <c r="I145" i="1" s="1"/>
  <c r="P5" i="62"/>
  <c r="P145" i="1" s="1"/>
  <c r="L5" i="62"/>
  <c r="L145" i="1" s="1"/>
  <c r="H5" i="62"/>
  <c r="H145" i="1" s="1"/>
  <c r="O5" i="62"/>
  <c r="O145" i="1" s="1"/>
  <c r="K5" i="62"/>
  <c r="K145" i="1" s="1"/>
  <c r="G5" i="62"/>
  <c r="G145" i="1" s="1"/>
  <c r="P5" i="66"/>
  <c r="P157" i="1" s="1"/>
  <c r="L5" i="66"/>
  <c r="L157" i="1" s="1"/>
  <c r="H5" i="66"/>
  <c r="H157" i="1" s="1"/>
  <c r="O5" i="66"/>
  <c r="O157" i="1" s="1"/>
  <c r="K5" i="66"/>
  <c r="K157" i="1" s="1"/>
  <c r="G5" i="66"/>
  <c r="G157" i="1" s="1"/>
  <c r="N5" i="66"/>
  <c r="N157" i="1" s="1"/>
  <c r="J5" i="66"/>
  <c r="J157" i="1" s="1"/>
  <c r="L77" i="66"/>
  <c r="Q5" i="66"/>
  <c r="Q157" i="1" s="1"/>
  <c r="M5" i="66"/>
  <c r="M157" i="1" s="1"/>
  <c r="I5" i="66"/>
  <c r="I157" i="1" s="1"/>
  <c r="N3" i="72"/>
  <c r="J3" i="72"/>
  <c r="Q3" i="72"/>
  <c r="M3" i="72"/>
  <c r="I3" i="72"/>
  <c r="P3" i="72"/>
  <c r="L3" i="72"/>
  <c r="H3" i="72"/>
  <c r="G3" i="72"/>
  <c r="L15" i="72"/>
  <c r="O3" i="72"/>
  <c r="K3" i="72"/>
  <c r="P4" i="76"/>
  <c r="P185" i="1" s="1"/>
  <c r="L4" i="76"/>
  <c r="L185" i="1" s="1"/>
  <c r="H4" i="76"/>
  <c r="H185" i="1" s="1"/>
  <c r="Q4" i="76"/>
  <c r="Q185" i="1" s="1"/>
  <c r="K4" i="76"/>
  <c r="K185" i="1" s="1"/>
  <c r="O4" i="76"/>
  <c r="O185" i="1" s="1"/>
  <c r="J4" i="76"/>
  <c r="J185" i="1" s="1"/>
  <c r="G4" i="76"/>
  <c r="G185" i="1" s="1"/>
  <c r="N4" i="76"/>
  <c r="N185" i="1" s="1"/>
  <c r="L46" i="76"/>
  <c r="M4" i="76"/>
  <c r="M185" i="1" s="1"/>
  <c r="I4" i="76"/>
  <c r="I185" i="1" s="1"/>
  <c r="J11" i="78"/>
  <c r="J188" i="1"/>
  <c r="L143" i="1"/>
  <c r="Q7" i="73"/>
  <c r="Q172" i="1"/>
  <c r="N188" i="1"/>
  <c r="M7" i="62"/>
  <c r="M143" i="1"/>
  <c r="J107" i="1"/>
  <c r="I8" i="65"/>
  <c r="I151" i="1"/>
  <c r="O8" i="65"/>
  <c r="O151" i="1"/>
  <c r="H16" i="1"/>
  <c r="O7" i="14"/>
  <c r="O30" i="1"/>
  <c r="N7" i="14"/>
  <c r="N30" i="1"/>
  <c r="L7" i="13"/>
  <c r="L29" i="1"/>
  <c r="I7" i="77"/>
  <c r="I186" i="1"/>
  <c r="H7" i="77"/>
  <c r="H186" i="1"/>
  <c r="H7" i="73"/>
  <c r="H172" i="1"/>
  <c r="P7" i="73"/>
  <c r="P172" i="1"/>
  <c r="K7" i="73"/>
  <c r="K172" i="1"/>
  <c r="P188" i="1"/>
  <c r="G188" i="1"/>
  <c r="I188" i="1"/>
  <c r="Q143" i="1"/>
  <c r="G143" i="1"/>
  <c r="H7" i="62"/>
  <c r="H143" i="1"/>
  <c r="M107" i="1"/>
  <c r="G107" i="1"/>
  <c r="H107" i="1"/>
  <c r="M8" i="65"/>
  <c r="M151" i="1"/>
  <c r="H8" i="65"/>
  <c r="H151" i="1"/>
  <c r="L16" i="1"/>
  <c r="O16" i="1"/>
  <c r="I16" i="1"/>
  <c r="G7" i="14"/>
  <c r="G30" i="1"/>
  <c r="H7" i="14"/>
  <c r="H30" i="1"/>
  <c r="H7" i="13"/>
  <c r="H29" i="1"/>
  <c r="G7" i="13"/>
  <c r="G29" i="1"/>
  <c r="I7" i="13"/>
  <c r="I29" i="1"/>
  <c r="O7" i="4"/>
  <c r="M184" i="1"/>
  <c r="P7" i="76"/>
  <c r="P184" i="1"/>
  <c r="K7" i="76"/>
  <c r="K184" i="1"/>
  <c r="K165" i="1"/>
  <c r="P165" i="1"/>
  <c r="J165" i="1"/>
  <c r="H7" i="50"/>
  <c r="H121" i="1"/>
  <c r="Q7" i="50"/>
  <c r="Q121" i="1"/>
  <c r="K7" i="50"/>
  <c r="K121" i="1"/>
  <c r="I7" i="12"/>
  <c r="I28" i="1"/>
  <c r="G7" i="12"/>
  <c r="G28" i="1"/>
  <c r="P7" i="12"/>
  <c r="P28" i="1"/>
  <c r="N7" i="22"/>
  <c r="N60" i="1"/>
  <c r="I7" i="22"/>
  <c r="I60" i="1"/>
  <c r="J7" i="11"/>
  <c r="J27" i="1"/>
  <c r="I7" i="11"/>
  <c r="I27" i="1"/>
  <c r="K7" i="11"/>
  <c r="K27" i="1"/>
  <c r="N7" i="80"/>
  <c r="N197" i="1"/>
  <c r="O7" i="80"/>
  <c r="O197" i="1"/>
  <c r="M7" i="80"/>
  <c r="M197" i="1"/>
  <c r="H177" i="1"/>
  <c r="P10" i="75"/>
  <c r="P177" i="1"/>
  <c r="I177" i="1"/>
  <c r="L7" i="57"/>
  <c r="L132" i="1"/>
  <c r="Q7" i="57"/>
  <c r="Q132" i="1"/>
  <c r="K7" i="57"/>
  <c r="K132" i="1"/>
  <c r="M7" i="58"/>
  <c r="M134" i="1"/>
  <c r="G7" i="58"/>
  <c r="G134" i="1"/>
  <c r="H7" i="58"/>
  <c r="H134" i="1"/>
  <c r="G7" i="51"/>
  <c r="G122" i="1"/>
  <c r="L122" i="1"/>
  <c r="Q7" i="51"/>
  <c r="Q122" i="1"/>
  <c r="I137" i="1"/>
  <c r="H137" i="1"/>
  <c r="M7" i="53"/>
  <c r="M126" i="1"/>
  <c r="G7" i="53"/>
  <c r="G126" i="1"/>
  <c r="H7" i="53"/>
  <c r="H126" i="1"/>
  <c r="N79" i="1"/>
  <c r="H79" i="1"/>
  <c r="H95" i="1"/>
  <c r="Q95" i="1"/>
  <c r="G95" i="1"/>
  <c r="K7" i="39"/>
  <c r="K101" i="1"/>
  <c r="P7" i="39"/>
  <c r="P101" i="1"/>
  <c r="J7" i="39"/>
  <c r="J101" i="1"/>
  <c r="H7" i="20"/>
  <c r="H56" i="1"/>
  <c r="Q7" i="20"/>
  <c r="Q56" i="1"/>
  <c r="K7" i="20"/>
  <c r="K56" i="1"/>
  <c r="I7" i="25"/>
  <c r="I66" i="1"/>
  <c r="G7" i="25"/>
  <c r="G66" i="1"/>
  <c r="H7" i="25"/>
  <c r="H66" i="1"/>
  <c r="G7" i="10"/>
  <c r="G26" i="1"/>
  <c r="H7" i="10"/>
  <c r="H26" i="1"/>
  <c r="J7" i="16"/>
  <c r="J40" i="1"/>
  <c r="I7" i="16"/>
  <c r="I40" i="1"/>
  <c r="K7" i="16"/>
  <c r="K40" i="1"/>
  <c r="H7" i="9"/>
  <c r="H25" i="1"/>
  <c r="G7" i="9"/>
  <c r="G25" i="1"/>
  <c r="I7" i="9"/>
  <c r="I25" i="1"/>
  <c r="N7" i="48"/>
  <c r="N117" i="1"/>
  <c r="I117" i="1"/>
  <c r="H7" i="6"/>
  <c r="H11" i="1"/>
  <c r="K7" i="6"/>
  <c r="K11" i="1"/>
  <c r="I7" i="6"/>
  <c r="I11" i="1"/>
  <c r="I7" i="4"/>
  <c r="Q174" i="1"/>
  <c r="O174" i="1"/>
  <c r="P174" i="1"/>
  <c r="K7" i="66"/>
  <c r="K155" i="1"/>
  <c r="I7" i="66"/>
  <c r="I155" i="1"/>
  <c r="N155" i="1"/>
  <c r="N7" i="68"/>
  <c r="N160" i="1"/>
  <c r="Q7" i="68"/>
  <c r="Q160" i="1"/>
  <c r="H8" i="64"/>
  <c r="H147" i="1"/>
  <c r="M8" i="64"/>
  <c r="M147" i="1"/>
  <c r="J129" i="1"/>
  <c r="O129" i="1"/>
  <c r="P129" i="1"/>
  <c r="I124" i="1"/>
  <c r="N124" i="1"/>
  <c r="I8" i="47"/>
  <c r="I113" i="1"/>
  <c r="N8" i="47"/>
  <c r="N113" i="1"/>
  <c r="O8" i="47"/>
  <c r="O113" i="1"/>
  <c r="I7" i="29"/>
  <c r="I73" i="1"/>
  <c r="N7" i="29"/>
  <c r="N73" i="1"/>
  <c r="L7" i="41"/>
  <c r="L103" i="1"/>
  <c r="J7" i="41"/>
  <c r="J103" i="1"/>
  <c r="Q7" i="41"/>
  <c r="Q103" i="1"/>
  <c r="M7" i="17"/>
  <c r="M42" i="1"/>
  <c r="N7" i="17"/>
  <c r="N42" i="1"/>
  <c r="P7" i="17"/>
  <c r="P42" i="1"/>
  <c r="K7" i="26"/>
  <c r="K68" i="1"/>
  <c r="L7" i="26"/>
  <c r="L68" i="1"/>
  <c r="Q7" i="26"/>
  <c r="Q68" i="1"/>
  <c r="K7" i="28"/>
  <c r="K71" i="1"/>
  <c r="L7" i="28"/>
  <c r="L71" i="1"/>
  <c r="Q7" i="28"/>
  <c r="Q71" i="1"/>
  <c r="N6" i="1"/>
  <c r="N7" i="4"/>
  <c r="I7" i="70"/>
  <c r="I164" i="1"/>
  <c r="N7" i="70"/>
  <c r="N164" i="1"/>
  <c r="I7" i="54"/>
  <c r="I127" i="1"/>
  <c r="N7" i="54"/>
  <c r="N127" i="1"/>
  <c r="J7" i="36"/>
  <c r="J94" i="1"/>
  <c r="O7" i="36"/>
  <c r="O94" i="1"/>
  <c r="P7" i="36"/>
  <c r="P94" i="1"/>
  <c r="O162" i="1"/>
  <c r="N162" i="1"/>
  <c r="I162" i="1"/>
  <c r="K8" i="61"/>
  <c r="K141" i="1"/>
  <c r="P8" i="61"/>
  <c r="P141" i="1"/>
  <c r="J8" i="61"/>
  <c r="J141" i="1"/>
  <c r="P7" i="40"/>
  <c r="P102" i="1"/>
  <c r="Q7" i="40"/>
  <c r="Q102" i="1"/>
  <c r="O7" i="40"/>
  <c r="O102" i="1"/>
  <c r="I110" i="1"/>
  <c r="G110" i="1"/>
  <c r="H110" i="1"/>
  <c r="L85" i="1"/>
  <c r="Q85" i="1"/>
  <c r="K85" i="1"/>
  <c r="H64" i="1"/>
  <c r="Q64" i="1"/>
  <c r="K64" i="1"/>
  <c r="N7" i="31"/>
  <c r="N78" i="1"/>
  <c r="I7" i="31"/>
  <c r="I78" i="1"/>
  <c r="J12" i="15"/>
  <c r="J31" i="1"/>
  <c r="P12" i="15"/>
  <c r="P31" i="1"/>
  <c r="G12" i="15"/>
  <c r="G31" i="1"/>
  <c r="L139" i="71"/>
  <c r="L15" i="67"/>
  <c r="L46" i="67"/>
  <c r="L108" i="60"/>
  <c r="L14" i="59"/>
  <c r="L14" i="55"/>
  <c r="L108" i="37"/>
  <c r="L76" i="34"/>
  <c r="L14" i="34"/>
  <c r="L140" i="32"/>
  <c r="L139" i="37"/>
  <c r="L77" i="37"/>
  <c r="L107" i="34"/>
  <c r="L45" i="34"/>
  <c r="L171" i="32"/>
  <c r="L109" i="32"/>
  <c r="L14" i="27"/>
  <c r="L45" i="23"/>
  <c r="L267" i="8"/>
  <c r="L45" i="7"/>
  <c r="L45" i="35"/>
  <c r="L76" i="23"/>
  <c r="L14" i="23"/>
  <c r="L14" i="7"/>
  <c r="P4" i="24"/>
  <c r="P65" i="1" s="1"/>
  <c r="L4" i="24"/>
  <c r="L65" i="1" s="1"/>
  <c r="H4" i="24"/>
  <c r="H65" i="1" s="1"/>
  <c r="O4" i="24"/>
  <c r="O65" i="1" s="1"/>
  <c r="K4" i="24"/>
  <c r="K65" i="1" s="1"/>
  <c r="G4" i="24"/>
  <c r="G65" i="1" s="1"/>
  <c r="L46" i="24"/>
  <c r="N4" i="24"/>
  <c r="N65" i="1" s="1"/>
  <c r="J4" i="24"/>
  <c r="J65" i="1" s="1"/>
  <c r="Q4" i="24"/>
  <c r="Q65" i="1" s="1"/>
  <c r="M4" i="24"/>
  <c r="M65" i="1" s="1"/>
  <c r="I4" i="24"/>
  <c r="I65" i="1" s="1"/>
  <c r="P8" i="18"/>
  <c r="P48" i="1" s="1"/>
  <c r="L8" i="18"/>
  <c r="L48" i="1" s="1"/>
  <c r="H8" i="18"/>
  <c r="H48" i="1" s="1"/>
  <c r="O8" i="18"/>
  <c r="O48" i="1" s="1"/>
  <c r="K8" i="18"/>
  <c r="K48" i="1" s="1"/>
  <c r="G8" i="18"/>
  <c r="G48" i="1" s="1"/>
  <c r="L178" i="18"/>
  <c r="N8" i="18"/>
  <c r="N48" i="1" s="1"/>
  <c r="J8" i="18"/>
  <c r="J48" i="1" s="1"/>
  <c r="I8" i="18"/>
  <c r="I48" i="1" s="1"/>
  <c r="Q8" i="18"/>
  <c r="Q48" i="1" s="1"/>
  <c r="M8" i="18"/>
  <c r="M48" i="1" s="1"/>
  <c r="P3" i="19"/>
  <c r="L3" i="19"/>
  <c r="H3" i="19"/>
  <c r="L15" i="19"/>
  <c r="O3" i="19"/>
  <c r="K3" i="19"/>
  <c r="G3" i="19"/>
  <c r="N3" i="19"/>
  <c r="J3" i="19"/>
  <c r="I3" i="19"/>
  <c r="Q3" i="19"/>
  <c r="M3" i="19"/>
  <c r="L209" i="18"/>
  <c r="Q9" i="18"/>
  <c r="Q49" i="1" s="1"/>
  <c r="M9" i="18"/>
  <c r="M49" i="1" s="1"/>
  <c r="I9" i="18"/>
  <c r="I49" i="1" s="1"/>
  <c r="P9" i="18"/>
  <c r="P49" i="1" s="1"/>
  <c r="L9" i="18"/>
  <c r="L49" i="1" s="1"/>
  <c r="H9" i="18"/>
  <c r="H49" i="1" s="1"/>
  <c r="O9" i="18"/>
  <c r="O49" i="1" s="1"/>
  <c r="K9" i="18"/>
  <c r="K49" i="1" s="1"/>
  <c r="G9" i="18"/>
  <c r="G49" i="1" s="1"/>
  <c r="N9" i="18"/>
  <c r="N49" i="1" s="1"/>
  <c r="J9" i="18"/>
  <c r="J49" i="1" s="1"/>
  <c r="Q4" i="5"/>
  <c r="Q10" i="1" s="1"/>
  <c r="M4" i="5"/>
  <c r="M10" i="1" s="1"/>
  <c r="I4" i="5"/>
  <c r="I10" i="1" s="1"/>
  <c r="N4" i="5"/>
  <c r="N10" i="1" s="1"/>
  <c r="H4" i="5"/>
  <c r="H10" i="1" s="1"/>
  <c r="L46" i="5"/>
  <c r="L4" i="5"/>
  <c r="L10" i="1" s="1"/>
  <c r="G4" i="5"/>
  <c r="G10" i="1" s="1"/>
  <c r="P4" i="5"/>
  <c r="P10" i="1" s="1"/>
  <c r="K4" i="5"/>
  <c r="K10" i="1" s="1"/>
  <c r="J4" i="5"/>
  <c r="J10" i="1" s="1"/>
  <c r="O4" i="5"/>
  <c r="O10" i="1" s="1"/>
  <c r="N3" i="21"/>
  <c r="J3" i="21"/>
  <c r="Q3" i="21"/>
  <c r="M3" i="21"/>
  <c r="I3" i="21"/>
  <c r="P3" i="21"/>
  <c r="L3" i="21"/>
  <c r="H3" i="21"/>
  <c r="O3" i="21"/>
  <c r="K3" i="21"/>
  <c r="G3" i="21"/>
  <c r="L15" i="21"/>
  <c r="L77" i="33"/>
  <c r="Q5" i="33"/>
  <c r="Q87" i="1" s="1"/>
  <c r="M5" i="33"/>
  <c r="M87" i="1" s="1"/>
  <c r="I5" i="33"/>
  <c r="I87" i="1" s="1"/>
  <c r="P5" i="33"/>
  <c r="P87" i="1" s="1"/>
  <c r="L5" i="33"/>
  <c r="L87" i="1" s="1"/>
  <c r="H5" i="33"/>
  <c r="H87" i="1" s="1"/>
  <c r="O5" i="33"/>
  <c r="O87" i="1" s="1"/>
  <c r="K5" i="33"/>
  <c r="K87" i="1" s="1"/>
  <c r="G5" i="33"/>
  <c r="G87" i="1" s="1"/>
  <c r="N5" i="33"/>
  <c r="N87" i="1" s="1"/>
  <c r="J5" i="33"/>
  <c r="J87" i="1" s="1"/>
  <c r="N3" i="30"/>
  <c r="J3" i="30"/>
  <c r="Q3" i="30"/>
  <c r="M3" i="30"/>
  <c r="I3" i="30"/>
  <c r="P3" i="30"/>
  <c r="L15" i="30"/>
  <c r="H3" i="30"/>
  <c r="O3" i="30"/>
  <c r="G3" i="30"/>
  <c r="L3" i="30"/>
  <c r="K3" i="30"/>
  <c r="P3" i="49"/>
  <c r="L3" i="49"/>
  <c r="H3" i="49"/>
  <c r="L15" i="49"/>
  <c r="O3" i="49"/>
  <c r="K3" i="49"/>
  <c r="G3" i="49"/>
  <c r="N3" i="49"/>
  <c r="J3" i="49"/>
  <c r="I3" i="49"/>
  <c r="Q3" i="49"/>
  <c r="M3" i="49"/>
  <c r="Q4" i="44"/>
  <c r="Q108" i="1" s="1"/>
  <c r="M4" i="44"/>
  <c r="M108" i="1" s="1"/>
  <c r="I4" i="44"/>
  <c r="I108" i="1" s="1"/>
  <c r="P4" i="44"/>
  <c r="P108" i="1" s="1"/>
  <c r="L4" i="44"/>
  <c r="L108" i="1" s="1"/>
  <c r="H4" i="44"/>
  <c r="H108" i="1" s="1"/>
  <c r="L46" i="44"/>
  <c r="N4" i="44"/>
  <c r="N108" i="1" s="1"/>
  <c r="K4" i="44"/>
  <c r="K108" i="1" s="1"/>
  <c r="J4" i="44"/>
  <c r="J108" i="1" s="1"/>
  <c r="O4" i="44"/>
  <c r="O108" i="1" s="1"/>
  <c r="G4" i="44"/>
  <c r="G108" i="1" s="1"/>
  <c r="L15" i="63"/>
  <c r="O3" i="63"/>
  <c r="K3" i="63"/>
  <c r="G3" i="63"/>
  <c r="N3" i="63"/>
  <c r="J3" i="63"/>
  <c r="Q3" i="63"/>
  <c r="M3" i="63"/>
  <c r="I3" i="63"/>
  <c r="L3" i="63"/>
  <c r="H3" i="63"/>
  <c r="P3" i="63"/>
  <c r="N5" i="74"/>
  <c r="N176" i="1" s="1"/>
  <c r="J5" i="74"/>
  <c r="J176" i="1" s="1"/>
  <c r="L77" i="74"/>
  <c r="Q5" i="74"/>
  <c r="Q176" i="1" s="1"/>
  <c r="M5" i="74"/>
  <c r="M176" i="1" s="1"/>
  <c r="I5" i="74"/>
  <c r="I176" i="1" s="1"/>
  <c r="L5" i="74"/>
  <c r="L176" i="1" s="1"/>
  <c r="K5" i="74"/>
  <c r="K176" i="1" s="1"/>
  <c r="P5" i="74"/>
  <c r="P176" i="1" s="1"/>
  <c r="H5" i="74"/>
  <c r="H176" i="1" s="1"/>
  <c r="O5" i="74"/>
  <c r="O176" i="1" s="1"/>
  <c r="G5" i="74"/>
  <c r="G176" i="1" s="1"/>
  <c r="O9" i="75"/>
  <c r="O183" i="1" s="1"/>
  <c r="K9" i="75"/>
  <c r="K183" i="1" s="1"/>
  <c r="G9" i="75"/>
  <c r="G183" i="1" s="1"/>
  <c r="L204" i="75"/>
  <c r="P9" i="75"/>
  <c r="P183" i="1" s="1"/>
  <c r="J9" i="75"/>
  <c r="J183" i="1" s="1"/>
  <c r="N9" i="75"/>
  <c r="N183" i="1" s="1"/>
  <c r="I9" i="75"/>
  <c r="I183" i="1" s="1"/>
  <c r="L9" i="75"/>
  <c r="L183" i="1" s="1"/>
  <c r="H9" i="75"/>
  <c r="H183" i="1" s="1"/>
  <c r="Q9" i="75"/>
  <c r="Q183" i="1" s="1"/>
  <c r="M9" i="75"/>
  <c r="M183" i="1" s="1"/>
  <c r="L236" i="78"/>
  <c r="P10" i="78"/>
  <c r="P195" i="1" s="1"/>
  <c r="L10" i="78"/>
  <c r="L195" i="1" s="1"/>
  <c r="H10" i="78"/>
  <c r="H195" i="1" s="1"/>
  <c r="Q10" i="78"/>
  <c r="Q195" i="1" s="1"/>
  <c r="K10" i="78"/>
  <c r="K195" i="1" s="1"/>
  <c r="O10" i="78"/>
  <c r="O195" i="1" s="1"/>
  <c r="J10" i="78"/>
  <c r="J195" i="1" s="1"/>
  <c r="I10" i="78"/>
  <c r="I195" i="1" s="1"/>
  <c r="G10" i="78"/>
  <c r="G195" i="1" s="1"/>
  <c r="N10" i="78"/>
  <c r="N195" i="1" s="1"/>
  <c r="M10" i="78"/>
  <c r="M195" i="1" s="1"/>
  <c r="L7" i="77"/>
  <c r="L186" i="1"/>
  <c r="O7" i="73"/>
  <c r="O172" i="1"/>
  <c r="I143" i="1"/>
  <c r="Q8" i="65"/>
  <c r="Q151" i="1"/>
  <c r="L8" i="65"/>
  <c r="L151" i="1"/>
  <c r="G16" i="1"/>
  <c r="M7" i="14"/>
  <c r="M30" i="1"/>
  <c r="L7" i="14"/>
  <c r="L30" i="1"/>
  <c r="K7" i="13"/>
  <c r="K29" i="1"/>
  <c r="M7" i="13"/>
  <c r="M29" i="1"/>
  <c r="N7" i="76"/>
  <c r="N184" i="1"/>
  <c r="L7" i="76"/>
  <c r="L184" i="1"/>
  <c r="O7" i="76"/>
  <c r="O184" i="1"/>
  <c r="O165" i="1"/>
  <c r="I165" i="1"/>
  <c r="N165" i="1"/>
  <c r="L7" i="50"/>
  <c r="L121" i="1"/>
  <c r="J7" i="50"/>
  <c r="J121" i="1"/>
  <c r="O7" i="50"/>
  <c r="O121" i="1"/>
  <c r="Q7" i="12"/>
  <c r="Q28" i="1"/>
  <c r="O7" i="12"/>
  <c r="O28" i="1"/>
  <c r="J7" i="12"/>
  <c r="J28" i="1"/>
  <c r="G7" i="22"/>
  <c r="G60" i="1"/>
  <c r="H7" i="22"/>
  <c r="H60" i="1"/>
  <c r="M7" i="22"/>
  <c r="M60" i="1"/>
  <c r="N7" i="11"/>
  <c r="N27" i="1"/>
  <c r="M7" i="11"/>
  <c r="M27" i="1"/>
  <c r="O7" i="11"/>
  <c r="O27" i="1"/>
  <c r="G7" i="80"/>
  <c r="G197" i="1"/>
  <c r="K7" i="80"/>
  <c r="K197" i="1"/>
  <c r="Q7" i="80"/>
  <c r="Q197" i="1"/>
  <c r="J177" i="1"/>
  <c r="M177" i="1"/>
  <c r="P7" i="57"/>
  <c r="P132" i="1"/>
  <c r="J7" i="57"/>
  <c r="J132" i="1"/>
  <c r="O7" i="57"/>
  <c r="O132" i="1"/>
  <c r="Q7" i="58"/>
  <c r="Q134" i="1"/>
  <c r="K7" i="58"/>
  <c r="K134" i="1"/>
  <c r="L7" i="58"/>
  <c r="L134" i="1"/>
  <c r="K122" i="1"/>
  <c r="P122" i="1"/>
  <c r="J122" i="1"/>
  <c r="M137" i="1"/>
  <c r="G137" i="1"/>
  <c r="L137" i="1"/>
  <c r="Q7" i="53"/>
  <c r="Q126" i="1"/>
  <c r="K7" i="53"/>
  <c r="K126" i="1"/>
  <c r="L7" i="53"/>
  <c r="L126" i="1"/>
  <c r="I79" i="1"/>
  <c r="G79" i="1"/>
  <c r="L79" i="1"/>
  <c r="L95" i="1"/>
  <c r="J95" i="1"/>
  <c r="K95" i="1"/>
  <c r="O7" i="39"/>
  <c r="O101" i="1"/>
  <c r="I7" i="39"/>
  <c r="I101" i="1"/>
  <c r="N7" i="39"/>
  <c r="N101" i="1"/>
  <c r="L7" i="20"/>
  <c r="L56" i="1"/>
  <c r="J7" i="20"/>
  <c r="J56" i="1"/>
  <c r="O7" i="20"/>
  <c r="O56" i="1"/>
  <c r="M7" i="25"/>
  <c r="M66" i="1"/>
  <c r="K7" i="25"/>
  <c r="K66" i="1"/>
  <c r="L7" i="25"/>
  <c r="L66" i="1"/>
  <c r="M7" i="10"/>
  <c r="M26" i="1"/>
  <c r="K7" i="10"/>
  <c r="K26" i="1"/>
  <c r="L7" i="10"/>
  <c r="L26" i="1"/>
  <c r="N7" i="16"/>
  <c r="N40" i="1"/>
  <c r="M7" i="16"/>
  <c r="M40" i="1"/>
  <c r="O7" i="16"/>
  <c r="O40" i="1"/>
  <c r="N7" i="9"/>
  <c r="N25" i="1"/>
  <c r="K7" i="9"/>
  <c r="K25" i="1"/>
  <c r="M7" i="9"/>
  <c r="M25" i="1"/>
  <c r="G117" i="1"/>
  <c r="H117" i="1"/>
  <c r="M117" i="1"/>
  <c r="N11" i="1"/>
  <c r="N7" i="6"/>
  <c r="P7" i="6"/>
  <c r="P11" i="1"/>
  <c r="M7" i="6"/>
  <c r="M11" i="1"/>
  <c r="M7" i="74"/>
  <c r="M174" i="1"/>
  <c r="J7" i="74"/>
  <c r="J174" i="1"/>
  <c r="O7" i="66"/>
  <c r="O155" i="1"/>
  <c r="H7" i="66"/>
  <c r="H155" i="1"/>
  <c r="M155" i="1"/>
  <c r="H7" i="68"/>
  <c r="H160" i="1"/>
  <c r="J7" i="68"/>
  <c r="J160" i="1"/>
  <c r="G7" i="68"/>
  <c r="G160" i="1"/>
  <c r="G8" i="64"/>
  <c r="G147" i="1"/>
  <c r="L8" i="64"/>
  <c r="L147" i="1"/>
  <c r="Q8" i="64"/>
  <c r="Q147" i="1"/>
  <c r="Q7" i="56"/>
  <c r="Q129" i="1"/>
  <c r="N129" i="1"/>
  <c r="H7" i="52"/>
  <c r="H124" i="1"/>
  <c r="M7" i="52"/>
  <c r="M124" i="1"/>
  <c r="G124" i="1"/>
  <c r="H8" i="47"/>
  <c r="H113" i="1"/>
  <c r="M8" i="47"/>
  <c r="M113" i="1"/>
  <c r="G7" i="29"/>
  <c r="G73" i="1"/>
  <c r="H7" i="29"/>
  <c r="H73" i="1"/>
  <c r="M7" i="29"/>
  <c r="M73" i="1"/>
  <c r="K7" i="41"/>
  <c r="K103" i="1"/>
  <c r="O7" i="41"/>
  <c r="O103" i="1"/>
  <c r="I7" i="17"/>
  <c r="I42" i="1"/>
  <c r="G7" i="17"/>
  <c r="G42" i="1"/>
  <c r="J7" i="26"/>
  <c r="J68" i="1"/>
  <c r="O7" i="26"/>
  <c r="O68" i="1"/>
  <c r="P7" i="26"/>
  <c r="P68" i="1"/>
  <c r="N7" i="28"/>
  <c r="N71" i="1"/>
  <c r="O7" i="28"/>
  <c r="O71" i="1"/>
  <c r="P7" i="28"/>
  <c r="P71" i="1"/>
  <c r="H7" i="70"/>
  <c r="H164" i="1"/>
  <c r="M7" i="70"/>
  <c r="M164" i="1"/>
  <c r="G7" i="70"/>
  <c r="G164" i="1"/>
  <c r="H7" i="54"/>
  <c r="H127" i="1"/>
  <c r="M7" i="54"/>
  <c r="M127" i="1"/>
  <c r="G7" i="54"/>
  <c r="G127" i="1"/>
  <c r="M7" i="36"/>
  <c r="M94" i="1"/>
  <c r="N7" i="36"/>
  <c r="N94" i="1"/>
  <c r="H162" i="1"/>
  <c r="M162" i="1"/>
  <c r="O8" i="61"/>
  <c r="O141" i="1"/>
  <c r="I8" i="61"/>
  <c r="I141" i="1"/>
  <c r="N8" i="61"/>
  <c r="N141" i="1"/>
  <c r="K7" i="40"/>
  <c r="K102" i="1"/>
  <c r="H7" i="40"/>
  <c r="H102" i="1"/>
  <c r="J7" i="40"/>
  <c r="J102" i="1"/>
  <c r="M110" i="1"/>
  <c r="K110" i="1"/>
  <c r="L110" i="1"/>
  <c r="P7" i="33"/>
  <c r="P85" i="1"/>
  <c r="J85" i="1"/>
  <c r="O85" i="1"/>
  <c r="L7" i="24"/>
  <c r="L64" i="1"/>
  <c r="J7" i="24"/>
  <c r="J64" i="1"/>
  <c r="O64" i="1"/>
  <c r="G7" i="31"/>
  <c r="G78" i="1"/>
  <c r="H7" i="31"/>
  <c r="H78" i="1"/>
  <c r="M7" i="31"/>
  <c r="M78" i="1"/>
  <c r="N12" i="15"/>
  <c r="N31" i="1"/>
  <c r="I12" i="15"/>
  <c r="I31" i="1"/>
  <c r="K12" i="15"/>
  <c r="K31" i="1"/>
  <c r="N10" i="18"/>
  <c r="N50" i="1" s="1"/>
  <c r="J10" i="18"/>
  <c r="J50" i="1" s="1"/>
  <c r="Q10" i="18"/>
  <c r="Q50" i="1" s="1"/>
  <c r="M10" i="18"/>
  <c r="M50" i="1" s="1"/>
  <c r="I10" i="18"/>
  <c r="I50" i="1" s="1"/>
  <c r="L240" i="18"/>
  <c r="P10" i="18"/>
  <c r="P50" i="1" s="1"/>
  <c r="L10" i="18"/>
  <c r="L50" i="1" s="1"/>
  <c r="H10" i="18"/>
  <c r="H50" i="1" s="1"/>
  <c r="O10" i="18"/>
  <c r="O50" i="1" s="1"/>
  <c r="K10" i="18"/>
  <c r="K50" i="1" s="1"/>
  <c r="G10" i="18"/>
  <c r="G50" i="1" s="1"/>
  <c r="P4" i="52"/>
  <c r="P125" i="1" s="1"/>
  <c r="L4" i="52"/>
  <c r="L125" i="1" s="1"/>
  <c r="H4" i="52"/>
  <c r="H125" i="1" s="1"/>
  <c r="O4" i="52"/>
  <c r="O125" i="1" s="1"/>
  <c r="K4" i="52"/>
  <c r="K125" i="1" s="1"/>
  <c r="G4" i="52"/>
  <c r="G125" i="1" s="1"/>
  <c r="L46" i="52"/>
  <c r="N4" i="52"/>
  <c r="N125" i="1" s="1"/>
  <c r="J4" i="52"/>
  <c r="J125" i="1" s="1"/>
  <c r="Q4" i="52"/>
  <c r="Q125" i="1" s="1"/>
  <c r="M4" i="52"/>
  <c r="M125" i="1" s="1"/>
  <c r="I4" i="52"/>
  <c r="I125" i="1" s="1"/>
  <c r="P6" i="8"/>
  <c r="P19" i="1" s="1"/>
  <c r="L6" i="8"/>
  <c r="L19" i="1" s="1"/>
  <c r="H6" i="8"/>
  <c r="H19" i="1" s="1"/>
  <c r="L113" i="8"/>
  <c r="O6" i="8"/>
  <c r="O19" i="1" s="1"/>
  <c r="J6" i="8"/>
  <c r="J19" i="1" s="1"/>
  <c r="K6" i="8"/>
  <c r="K19" i="1" s="1"/>
  <c r="Q6" i="8"/>
  <c r="Q19" i="1" s="1"/>
  <c r="I6" i="8"/>
  <c r="I19" i="1" s="1"/>
  <c r="N6" i="8"/>
  <c r="N19" i="1" s="1"/>
  <c r="G6" i="8"/>
  <c r="G19" i="1" s="1"/>
  <c r="M6" i="8"/>
  <c r="M19" i="1" s="1"/>
  <c r="L23" i="18"/>
  <c r="O3" i="18"/>
  <c r="K3" i="18"/>
  <c r="G3" i="18"/>
  <c r="N3" i="18"/>
  <c r="J3" i="18"/>
  <c r="Q3" i="18"/>
  <c r="M3" i="18"/>
  <c r="I3" i="18"/>
  <c r="P3" i="18"/>
  <c r="L3" i="18"/>
  <c r="H3" i="18"/>
  <c r="L271" i="18"/>
  <c r="O11" i="18"/>
  <c r="O51" i="1" s="1"/>
  <c r="K11" i="18"/>
  <c r="K51" i="1" s="1"/>
  <c r="G11" i="18"/>
  <c r="G51" i="1" s="1"/>
  <c r="N11" i="18"/>
  <c r="N51" i="1" s="1"/>
  <c r="J11" i="18"/>
  <c r="J51" i="1" s="1"/>
  <c r="Q11" i="18"/>
  <c r="Q51" i="1" s="1"/>
  <c r="M11" i="18"/>
  <c r="M51" i="1" s="1"/>
  <c r="I11" i="18"/>
  <c r="I51" i="1" s="1"/>
  <c r="H11" i="18"/>
  <c r="H51" i="1" s="1"/>
  <c r="P11" i="18"/>
  <c r="P51" i="1" s="1"/>
  <c r="L11" i="18"/>
  <c r="L51" i="1" s="1"/>
  <c r="O5" i="8"/>
  <c r="O18" i="1" s="1"/>
  <c r="K5" i="8"/>
  <c r="K18" i="1" s="1"/>
  <c r="G5" i="8"/>
  <c r="G18" i="1" s="1"/>
  <c r="P5" i="8"/>
  <c r="P18" i="1" s="1"/>
  <c r="J5" i="8"/>
  <c r="J18" i="1" s="1"/>
  <c r="L82" i="8"/>
  <c r="N5" i="8"/>
  <c r="N18" i="1" s="1"/>
  <c r="H5" i="8"/>
  <c r="H18" i="1" s="1"/>
  <c r="M5" i="8"/>
  <c r="M18" i="1" s="1"/>
  <c r="L5" i="8"/>
  <c r="L18" i="1" s="1"/>
  <c r="Q5" i="8"/>
  <c r="Q18" i="1" s="1"/>
  <c r="I5" i="8"/>
  <c r="I18" i="1" s="1"/>
  <c r="Q3" i="43"/>
  <c r="M3" i="43"/>
  <c r="I3" i="43"/>
  <c r="L3" i="43"/>
  <c r="G3" i="43"/>
  <c r="L15" i="43"/>
  <c r="P3" i="43"/>
  <c r="K3" i="43"/>
  <c r="O3" i="43"/>
  <c r="J3" i="43"/>
  <c r="H3" i="43"/>
  <c r="N3" i="43"/>
  <c r="L15" i="35"/>
  <c r="O3" i="35"/>
  <c r="K3" i="35"/>
  <c r="G3" i="35"/>
  <c r="N3" i="35"/>
  <c r="J3" i="35"/>
  <c r="Q3" i="35"/>
  <c r="M3" i="35"/>
  <c r="I3" i="35"/>
  <c r="H3" i="35"/>
  <c r="P3" i="35"/>
  <c r="L3" i="35"/>
  <c r="N5" i="32"/>
  <c r="N81" i="1" s="1"/>
  <c r="J5" i="32"/>
  <c r="J81" i="1" s="1"/>
  <c r="Q5" i="32"/>
  <c r="Q81" i="1" s="1"/>
  <c r="M5" i="32"/>
  <c r="M81" i="1" s="1"/>
  <c r="I5" i="32"/>
  <c r="I81" i="1" s="1"/>
  <c r="P5" i="32"/>
  <c r="P81" i="1" s="1"/>
  <c r="L5" i="32"/>
  <c r="L81" i="1" s="1"/>
  <c r="H5" i="32"/>
  <c r="H81" i="1" s="1"/>
  <c r="G5" i="32"/>
  <c r="G81" i="1" s="1"/>
  <c r="L79" i="32"/>
  <c r="O5" i="32"/>
  <c r="O81" i="1" s="1"/>
  <c r="K5" i="32"/>
  <c r="K81" i="1" s="1"/>
  <c r="O4" i="51"/>
  <c r="O123" i="1" s="1"/>
  <c r="K4" i="51"/>
  <c r="K123" i="1" s="1"/>
  <c r="G4" i="51"/>
  <c r="G123" i="1" s="1"/>
  <c r="L46" i="51"/>
  <c r="N4" i="51"/>
  <c r="N123" i="1" s="1"/>
  <c r="J4" i="51"/>
  <c r="J123" i="1" s="1"/>
  <c r="Q4" i="51"/>
  <c r="Q123" i="1" s="1"/>
  <c r="M4" i="51"/>
  <c r="M123" i="1" s="1"/>
  <c r="I4" i="51"/>
  <c r="I123" i="1" s="1"/>
  <c r="P4" i="51"/>
  <c r="P123" i="1" s="1"/>
  <c r="L4" i="51"/>
  <c r="L123" i="1" s="1"/>
  <c r="H4" i="51"/>
  <c r="H123" i="1" s="1"/>
  <c r="Q4" i="46"/>
  <c r="Q111" i="1" s="1"/>
  <c r="M4" i="46"/>
  <c r="M111" i="1" s="1"/>
  <c r="I4" i="46"/>
  <c r="I111" i="1" s="1"/>
  <c r="P4" i="46"/>
  <c r="P111" i="1" s="1"/>
  <c r="L4" i="46"/>
  <c r="L111" i="1" s="1"/>
  <c r="H4" i="46"/>
  <c r="H111" i="1" s="1"/>
  <c r="O4" i="46"/>
  <c r="O111" i="1" s="1"/>
  <c r="K4" i="46"/>
  <c r="K111" i="1" s="1"/>
  <c r="G4" i="46"/>
  <c r="G111" i="1" s="1"/>
  <c r="N4" i="46"/>
  <c r="N111" i="1" s="1"/>
  <c r="J4" i="46"/>
  <c r="J111" i="1" s="1"/>
  <c r="L46" i="46"/>
  <c r="Q6" i="71"/>
  <c r="Q168" i="1" s="1"/>
  <c r="M6" i="71"/>
  <c r="M168" i="1" s="1"/>
  <c r="I6" i="71"/>
  <c r="I168" i="1" s="1"/>
  <c r="P6" i="71"/>
  <c r="P168" i="1" s="1"/>
  <c r="L6" i="71"/>
  <c r="L168" i="1" s="1"/>
  <c r="H6" i="71"/>
  <c r="H168" i="1" s="1"/>
  <c r="L109" i="71"/>
  <c r="O6" i="71"/>
  <c r="O168" i="1" s="1"/>
  <c r="K6" i="71"/>
  <c r="K168" i="1" s="1"/>
  <c r="G6" i="71"/>
  <c r="G168" i="1" s="1"/>
  <c r="N6" i="71"/>
  <c r="N168" i="1" s="1"/>
  <c r="J6" i="71"/>
  <c r="J168" i="1" s="1"/>
  <c r="L46" i="69"/>
  <c r="N4" i="69"/>
  <c r="N163" i="1" s="1"/>
  <c r="J4" i="69"/>
  <c r="J163" i="1" s="1"/>
  <c r="Q4" i="69"/>
  <c r="Q163" i="1" s="1"/>
  <c r="M4" i="69"/>
  <c r="M163" i="1" s="1"/>
  <c r="I4" i="69"/>
  <c r="I163" i="1" s="1"/>
  <c r="K4" i="69"/>
  <c r="K163" i="1" s="1"/>
  <c r="P4" i="69"/>
  <c r="P163" i="1" s="1"/>
  <c r="H4" i="69"/>
  <c r="H163" i="1" s="1"/>
  <c r="O4" i="69"/>
  <c r="O163" i="1" s="1"/>
  <c r="G4" i="69"/>
  <c r="G163" i="1" s="1"/>
  <c r="L4" i="69"/>
  <c r="L163" i="1" s="1"/>
  <c r="Q7" i="78"/>
  <c r="Q192" i="1" s="1"/>
  <c r="M7" i="78"/>
  <c r="M192" i="1" s="1"/>
  <c r="I7" i="78"/>
  <c r="I192" i="1" s="1"/>
  <c r="L143" i="78"/>
  <c r="L7" i="78"/>
  <c r="L192" i="1" s="1"/>
  <c r="G7" i="78"/>
  <c r="G192" i="1" s="1"/>
  <c r="P7" i="78"/>
  <c r="P192" i="1" s="1"/>
  <c r="K7" i="78"/>
  <c r="K192" i="1" s="1"/>
  <c r="J7" i="78"/>
  <c r="J192" i="1" s="1"/>
  <c r="H7" i="78"/>
  <c r="H192" i="1" s="1"/>
  <c r="O7" i="78"/>
  <c r="O192" i="1" s="1"/>
  <c r="N7" i="78"/>
  <c r="N192" i="1" s="1"/>
  <c r="N8" i="75"/>
  <c r="N182" i="1" s="1"/>
  <c r="J8" i="75"/>
  <c r="J182" i="1" s="1"/>
  <c r="P8" i="75"/>
  <c r="P182" i="1" s="1"/>
  <c r="K8" i="75"/>
  <c r="K182" i="1" s="1"/>
  <c r="O8" i="75"/>
  <c r="O182" i="1" s="1"/>
  <c r="I8" i="75"/>
  <c r="I182" i="1" s="1"/>
  <c r="L8" i="75"/>
  <c r="L182" i="1" s="1"/>
  <c r="L173" i="75"/>
  <c r="H8" i="75"/>
  <c r="H182" i="1" s="1"/>
  <c r="Q8" i="75"/>
  <c r="Q182" i="1" s="1"/>
  <c r="G8" i="75"/>
  <c r="G182" i="1" s="1"/>
  <c r="M8" i="75"/>
  <c r="M182" i="1" s="1"/>
  <c r="N7" i="77"/>
  <c r="N186" i="1"/>
  <c r="G7" i="73"/>
  <c r="G172" i="1"/>
  <c r="M188" i="1"/>
  <c r="K143" i="1"/>
  <c r="K7" i="44"/>
  <c r="K107" i="1"/>
  <c r="L7" i="44"/>
  <c r="L107" i="1"/>
  <c r="G8" i="65"/>
  <c r="G151" i="1"/>
  <c r="K16" i="1"/>
  <c r="K7" i="14"/>
  <c r="K30" i="1"/>
  <c r="N7" i="13"/>
  <c r="N29" i="1"/>
  <c r="G7" i="77"/>
  <c r="G186" i="1"/>
  <c r="J7" i="77"/>
  <c r="J186" i="1"/>
  <c r="P7" i="77"/>
  <c r="P186" i="1"/>
  <c r="N7" i="73"/>
  <c r="N172" i="1"/>
  <c r="L7" i="73"/>
  <c r="L172" i="1"/>
  <c r="K188" i="1"/>
  <c r="H188" i="1"/>
  <c r="Q188" i="1"/>
  <c r="J143" i="1"/>
  <c r="O143" i="1"/>
  <c r="P143" i="1"/>
  <c r="I7" i="44"/>
  <c r="I107" i="1"/>
  <c r="O7" i="44"/>
  <c r="O107" i="1"/>
  <c r="P107" i="1"/>
  <c r="J8" i="65"/>
  <c r="J151" i="1"/>
  <c r="K8" i="65"/>
  <c r="K151" i="1"/>
  <c r="P8" i="65"/>
  <c r="P151" i="1"/>
  <c r="N16" i="1"/>
  <c r="P16" i="1"/>
  <c r="Q16" i="1"/>
  <c r="I7" i="14"/>
  <c r="I30" i="1"/>
  <c r="J7" i="14"/>
  <c r="J30" i="1"/>
  <c r="P7" i="14"/>
  <c r="P30" i="1"/>
  <c r="J7" i="13"/>
  <c r="J29" i="1"/>
  <c r="O7" i="13"/>
  <c r="O29" i="1"/>
  <c r="Q7" i="13"/>
  <c r="Q29" i="1"/>
  <c r="K7" i="4"/>
  <c r="H7" i="76"/>
  <c r="H184" i="1"/>
  <c r="Q7" i="76"/>
  <c r="Q184" i="1"/>
  <c r="H165" i="1"/>
  <c r="M165" i="1"/>
  <c r="I7" i="50"/>
  <c r="I121" i="1"/>
  <c r="N7" i="50"/>
  <c r="N121" i="1"/>
  <c r="H7" i="12"/>
  <c r="H28" i="1"/>
  <c r="N7" i="12"/>
  <c r="N28" i="1"/>
  <c r="K7" i="22"/>
  <c r="K60" i="1"/>
  <c r="L7" i="22"/>
  <c r="L60" i="1"/>
  <c r="Q7" i="22"/>
  <c r="Q60" i="1"/>
  <c r="H7" i="11"/>
  <c r="H27" i="1"/>
  <c r="Q7" i="11"/>
  <c r="Q27" i="1"/>
  <c r="H7" i="80"/>
  <c r="H197" i="1"/>
  <c r="P7" i="80"/>
  <c r="P197" i="1"/>
  <c r="N177" i="1"/>
  <c r="G177" i="1"/>
  <c r="Q177" i="1"/>
  <c r="I7" i="57"/>
  <c r="I132" i="1"/>
  <c r="N7" i="57"/>
  <c r="N132" i="1"/>
  <c r="J7" i="58"/>
  <c r="J134" i="1"/>
  <c r="O7" i="58"/>
  <c r="O134" i="1"/>
  <c r="P7" i="58"/>
  <c r="P134" i="1"/>
  <c r="O7" i="51"/>
  <c r="O122" i="1"/>
  <c r="I7" i="51"/>
  <c r="I122" i="1"/>
  <c r="N7" i="51"/>
  <c r="N122" i="1"/>
  <c r="J137" i="1"/>
  <c r="K137" i="1"/>
  <c r="P137" i="1"/>
  <c r="J7" i="53"/>
  <c r="J126" i="1"/>
  <c r="O7" i="53"/>
  <c r="O126" i="1"/>
  <c r="P7" i="53"/>
  <c r="P126" i="1"/>
  <c r="M79" i="1"/>
  <c r="K79" i="1"/>
  <c r="P79" i="1"/>
  <c r="I95" i="1"/>
  <c r="N95" i="1"/>
  <c r="O95" i="1"/>
  <c r="H7" i="39"/>
  <c r="H101" i="1"/>
  <c r="M7" i="39"/>
  <c r="M101" i="1"/>
  <c r="I7" i="20"/>
  <c r="I56" i="1"/>
  <c r="N7" i="20"/>
  <c r="N56" i="1"/>
  <c r="J7" i="25"/>
  <c r="J66" i="1"/>
  <c r="O7" i="25"/>
  <c r="O66" i="1"/>
  <c r="P7" i="25"/>
  <c r="P66" i="1"/>
  <c r="I7" i="10"/>
  <c r="I26" i="1"/>
  <c r="J7" i="10"/>
  <c r="J26" i="1"/>
  <c r="P7" i="10"/>
  <c r="P26" i="1"/>
  <c r="H7" i="16"/>
  <c r="H40" i="1"/>
  <c r="Q7" i="16"/>
  <c r="Q40" i="1"/>
  <c r="J7" i="9"/>
  <c r="J25" i="1"/>
  <c r="O7" i="9"/>
  <c r="O25" i="1"/>
  <c r="Q7" i="9"/>
  <c r="Q25" i="1"/>
  <c r="K117" i="1"/>
  <c r="L117" i="1"/>
  <c r="Q117" i="1"/>
  <c r="J7" i="6"/>
  <c r="J11" i="1"/>
  <c r="G7" i="6"/>
  <c r="G11" i="1"/>
  <c r="Q7" i="6"/>
  <c r="Q11" i="1"/>
  <c r="N7" i="74"/>
  <c r="N174" i="1"/>
  <c r="G174" i="1"/>
  <c r="H7" i="74"/>
  <c r="H174" i="1"/>
  <c r="L7" i="66"/>
  <c r="L155" i="1"/>
  <c r="Q7" i="66"/>
  <c r="Q155" i="1"/>
  <c r="M7" i="68"/>
  <c r="M160" i="1"/>
  <c r="P7" i="68"/>
  <c r="P160" i="1"/>
  <c r="K7" i="68"/>
  <c r="K160" i="1"/>
  <c r="K8" i="64"/>
  <c r="K147" i="1"/>
  <c r="P8" i="64"/>
  <c r="P147" i="1"/>
  <c r="J8" i="64"/>
  <c r="J147" i="1"/>
  <c r="I129" i="1"/>
  <c r="G129" i="1"/>
  <c r="H129" i="1"/>
  <c r="L124" i="1"/>
  <c r="Q124" i="1"/>
  <c r="K7" i="52"/>
  <c r="K124" i="1"/>
  <c r="L8" i="47"/>
  <c r="L113" i="1"/>
  <c r="Q8" i="47"/>
  <c r="Q113" i="1"/>
  <c r="G8" i="47"/>
  <c r="G113" i="1"/>
  <c r="K7" i="29"/>
  <c r="K73" i="1"/>
  <c r="L7" i="29"/>
  <c r="L73" i="1"/>
  <c r="Q7" i="29"/>
  <c r="Q73" i="1"/>
  <c r="P7" i="41"/>
  <c r="P103" i="1"/>
  <c r="H7" i="41"/>
  <c r="H103" i="1"/>
  <c r="I7" i="41"/>
  <c r="I103" i="1"/>
  <c r="Q7" i="17"/>
  <c r="Q42" i="1"/>
  <c r="O7" i="17"/>
  <c r="O42" i="1"/>
  <c r="H7" i="17"/>
  <c r="H42" i="1"/>
  <c r="N7" i="26"/>
  <c r="N68" i="1"/>
  <c r="I7" i="26"/>
  <c r="I68" i="1"/>
  <c r="J7" i="28"/>
  <c r="J71" i="1"/>
  <c r="I7" i="28"/>
  <c r="I71" i="1"/>
  <c r="L7" i="70"/>
  <c r="L164" i="1"/>
  <c r="Q7" i="70"/>
  <c r="Q164" i="1"/>
  <c r="K7" i="70"/>
  <c r="K164" i="1"/>
  <c r="L7" i="54"/>
  <c r="L127" i="1"/>
  <c r="Q7" i="54"/>
  <c r="Q127" i="1"/>
  <c r="K7" i="54"/>
  <c r="K127" i="1"/>
  <c r="Q7" i="36"/>
  <c r="Q94" i="1"/>
  <c r="G7" i="36"/>
  <c r="G94" i="1"/>
  <c r="H7" i="36"/>
  <c r="H94" i="1"/>
  <c r="P7" i="4"/>
  <c r="J7" i="69"/>
  <c r="J162" i="1"/>
  <c r="L7" i="69"/>
  <c r="L162" i="1"/>
  <c r="Q7" i="69"/>
  <c r="Q162" i="1"/>
  <c r="H8" i="61"/>
  <c r="H141" i="1"/>
  <c r="M8" i="61"/>
  <c r="M141" i="1"/>
  <c r="G7" i="40"/>
  <c r="G102" i="1"/>
  <c r="M7" i="40"/>
  <c r="M102" i="1"/>
  <c r="N7" i="40"/>
  <c r="N102" i="1"/>
  <c r="J7" i="46"/>
  <c r="J110" i="1"/>
  <c r="O110" i="1"/>
  <c r="P7" i="46"/>
  <c r="P110" i="1"/>
  <c r="I85" i="1"/>
  <c r="N7" i="33"/>
  <c r="N85" i="1"/>
  <c r="I64" i="1"/>
  <c r="N7" i="24"/>
  <c r="N64" i="1"/>
  <c r="K7" i="31"/>
  <c r="K78" i="1"/>
  <c r="L7" i="31"/>
  <c r="L78" i="1"/>
  <c r="Q7" i="31"/>
  <c r="Q78" i="1"/>
  <c r="M12" i="15"/>
  <c r="M31" i="1"/>
  <c r="O12" i="15"/>
  <c r="O31" i="1"/>
  <c r="P4" i="18"/>
  <c r="P44" i="1" s="1"/>
  <c r="L4" i="18"/>
  <c r="L44" i="1" s="1"/>
  <c r="H4" i="18"/>
  <c r="H44" i="1" s="1"/>
  <c r="O4" i="18"/>
  <c r="O44" i="1" s="1"/>
  <c r="K4" i="18"/>
  <c r="K44" i="1" s="1"/>
  <c r="G4" i="18"/>
  <c r="G44" i="1" s="1"/>
  <c r="L54" i="18"/>
  <c r="N4" i="18"/>
  <c r="N44" i="1" s="1"/>
  <c r="J4" i="18"/>
  <c r="J44" i="1" s="1"/>
  <c r="Q4" i="18"/>
  <c r="Q44" i="1" s="1"/>
  <c r="M4" i="18"/>
  <c r="M44" i="1" s="1"/>
  <c r="I4" i="18"/>
  <c r="I44" i="1" s="1"/>
  <c r="N6" i="18"/>
  <c r="N46" i="1" s="1"/>
  <c r="J6" i="18"/>
  <c r="J46" i="1" s="1"/>
  <c r="Q6" i="18"/>
  <c r="Q46" i="1" s="1"/>
  <c r="M6" i="18"/>
  <c r="M46" i="1" s="1"/>
  <c r="I6" i="18"/>
  <c r="I46" i="1" s="1"/>
  <c r="L116" i="18"/>
  <c r="P6" i="18"/>
  <c r="P46" i="1" s="1"/>
  <c r="L6" i="18"/>
  <c r="L46" i="1" s="1"/>
  <c r="H6" i="18"/>
  <c r="H46" i="1" s="1"/>
  <c r="O6" i="18"/>
  <c r="O46" i="1" s="1"/>
  <c r="K6" i="18"/>
  <c r="K46" i="1" s="1"/>
  <c r="G6" i="18"/>
  <c r="G46" i="1" s="1"/>
  <c r="N8" i="8"/>
  <c r="N21" i="1" s="1"/>
  <c r="J8" i="8"/>
  <c r="J21" i="1" s="1"/>
  <c r="O8" i="8"/>
  <c r="O21" i="1" s="1"/>
  <c r="I8" i="8"/>
  <c r="I21" i="1" s="1"/>
  <c r="Q8" i="8"/>
  <c r="Q21" i="1" s="1"/>
  <c r="K8" i="8"/>
  <c r="K21" i="1" s="1"/>
  <c r="L175" i="8"/>
  <c r="P8" i="8"/>
  <c r="P21" i="1" s="1"/>
  <c r="H8" i="8"/>
  <c r="H21" i="1" s="1"/>
  <c r="M8" i="8"/>
  <c r="M21" i="1" s="1"/>
  <c r="G8" i="8"/>
  <c r="G21" i="1" s="1"/>
  <c r="L8" i="8"/>
  <c r="L21" i="1" s="1"/>
  <c r="L85" i="18"/>
  <c r="Q5" i="18"/>
  <c r="Q45" i="1" s="1"/>
  <c r="M5" i="18"/>
  <c r="M45" i="1" s="1"/>
  <c r="I5" i="18"/>
  <c r="I45" i="1" s="1"/>
  <c r="P5" i="18"/>
  <c r="P45" i="1" s="1"/>
  <c r="L5" i="18"/>
  <c r="L45" i="1" s="1"/>
  <c r="H5" i="18"/>
  <c r="H45" i="1" s="1"/>
  <c r="O5" i="18"/>
  <c r="O45" i="1" s="1"/>
  <c r="K5" i="18"/>
  <c r="K45" i="1" s="1"/>
  <c r="G5" i="18"/>
  <c r="G45" i="1" s="1"/>
  <c r="J5" i="18"/>
  <c r="J45" i="1" s="1"/>
  <c r="N5" i="18"/>
  <c r="N45" i="1" s="1"/>
  <c r="L333" i="18"/>
  <c r="Q13" i="18"/>
  <c r="Q53" i="1" s="1"/>
  <c r="M13" i="18"/>
  <c r="M53" i="1" s="1"/>
  <c r="I13" i="18"/>
  <c r="I53" i="1" s="1"/>
  <c r="P13" i="18"/>
  <c r="P53" i="1" s="1"/>
  <c r="L13" i="18"/>
  <c r="L53" i="1" s="1"/>
  <c r="H13" i="18"/>
  <c r="H53" i="1" s="1"/>
  <c r="O13" i="18"/>
  <c r="O53" i="1" s="1"/>
  <c r="K13" i="18"/>
  <c r="K53" i="1" s="1"/>
  <c r="G13" i="18"/>
  <c r="G53" i="1" s="1"/>
  <c r="N13" i="18"/>
  <c r="N53" i="1" s="1"/>
  <c r="J13" i="18"/>
  <c r="J53" i="1" s="1"/>
  <c r="Q7" i="8"/>
  <c r="Q20" i="1" s="1"/>
  <c r="M7" i="8"/>
  <c r="M20" i="1" s="1"/>
  <c r="I7" i="8"/>
  <c r="I20" i="1" s="1"/>
  <c r="O7" i="8"/>
  <c r="O20" i="1" s="1"/>
  <c r="J7" i="8"/>
  <c r="J20" i="1" s="1"/>
  <c r="L144" i="8"/>
  <c r="N7" i="8"/>
  <c r="N20" i="1" s="1"/>
  <c r="G7" i="8"/>
  <c r="G20" i="1" s="1"/>
  <c r="L7" i="8"/>
  <c r="L20" i="1" s="1"/>
  <c r="K7" i="8"/>
  <c r="K20" i="1" s="1"/>
  <c r="P7" i="8"/>
  <c r="P20" i="1" s="1"/>
  <c r="H7" i="8"/>
  <c r="H20" i="1" s="1"/>
  <c r="Q3" i="45"/>
  <c r="M3" i="45"/>
  <c r="I3" i="45"/>
  <c r="P3" i="45"/>
  <c r="L3" i="45"/>
  <c r="H3" i="45"/>
  <c r="L15" i="45"/>
  <c r="O3" i="45"/>
  <c r="K3" i="45"/>
  <c r="G3" i="45"/>
  <c r="N3" i="45"/>
  <c r="J3" i="45"/>
  <c r="L15" i="38"/>
  <c r="O3" i="38"/>
  <c r="K3" i="38"/>
  <c r="G3" i="38"/>
  <c r="N3" i="38"/>
  <c r="J3" i="38"/>
  <c r="Q3" i="38"/>
  <c r="M3" i="38"/>
  <c r="I3" i="38"/>
  <c r="P3" i="38"/>
  <c r="L3" i="38"/>
  <c r="H3" i="38"/>
  <c r="P4" i="37"/>
  <c r="P96" i="1" s="1"/>
  <c r="L4" i="37"/>
  <c r="L96" i="1" s="1"/>
  <c r="H4" i="37"/>
  <c r="H96" i="1" s="1"/>
  <c r="O4" i="37"/>
  <c r="O96" i="1" s="1"/>
  <c r="K4" i="37"/>
  <c r="K96" i="1" s="1"/>
  <c r="G4" i="37"/>
  <c r="G96" i="1" s="1"/>
  <c r="N4" i="37"/>
  <c r="N96" i="1" s="1"/>
  <c r="J4" i="37"/>
  <c r="J96" i="1" s="1"/>
  <c r="L47" i="37"/>
  <c r="Q4" i="37"/>
  <c r="Q96" i="1" s="1"/>
  <c r="M4" i="37"/>
  <c r="M96" i="1" s="1"/>
  <c r="I4" i="37"/>
  <c r="I96" i="1" s="1"/>
  <c r="L46" i="48"/>
  <c r="N4" i="48"/>
  <c r="N118" i="1" s="1"/>
  <c r="J4" i="48"/>
  <c r="J118" i="1" s="1"/>
  <c r="Q4" i="48"/>
  <c r="Q118" i="1" s="1"/>
  <c r="M4" i="48"/>
  <c r="M118" i="1" s="1"/>
  <c r="I4" i="48"/>
  <c r="I118" i="1" s="1"/>
  <c r="P4" i="48"/>
  <c r="P118" i="1" s="1"/>
  <c r="L4" i="48"/>
  <c r="L118" i="1" s="1"/>
  <c r="H4" i="48"/>
  <c r="H118" i="1" s="1"/>
  <c r="K4" i="48"/>
  <c r="K118" i="1" s="1"/>
  <c r="G4" i="48"/>
  <c r="G118" i="1" s="1"/>
  <c r="O4" i="48"/>
  <c r="O118" i="1" s="1"/>
  <c r="N5" i="56"/>
  <c r="N131" i="1" s="1"/>
  <c r="J5" i="56"/>
  <c r="J131" i="1" s="1"/>
  <c r="L77" i="56"/>
  <c r="Q5" i="56"/>
  <c r="Q131" i="1" s="1"/>
  <c r="M5" i="56"/>
  <c r="M131" i="1" s="1"/>
  <c r="I5" i="56"/>
  <c r="I131" i="1" s="1"/>
  <c r="P5" i="56"/>
  <c r="P131" i="1" s="1"/>
  <c r="L5" i="56"/>
  <c r="L131" i="1" s="1"/>
  <c r="H5" i="56"/>
  <c r="H131" i="1" s="1"/>
  <c r="G5" i="56"/>
  <c r="G131" i="1" s="1"/>
  <c r="O5" i="56"/>
  <c r="O131" i="1" s="1"/>
  <c r="K5" i="56"/>
  <c r="K131" i="1" s="1"/>
  <c r="Q4" i="62"/>
  <c r="Q144" i="1" s="1"/>
  <c r="M4" i="62"/>
  <c r="M144" i="1" s="1"/>
  <c r="I4" i="62"/>
  <c r="I144" i="1" s="1"/>
  <c r="P4" i="62"/>
  <c r="P144" i="1" s="1"/>
  <c r="L4" i="62"/>
  <c r="L144" i="1" s="1"/>
  <c r="H4" i="62"/>
  <c r="H144" i="1" s="1"/>
  <c r="O4" i="62"/>
  <c r="O144" i="1" s="1"/>
  <c r="K4" i="62"/>
  <c r="K144" i="1" s="1"/>
  <c r="G4" i="62"/>
  <c r="G144" i="1" s="1"/>
  <c r="N4" i="62"/>
  <c r="N144" i="1" s="1"/>
  <c r="J4" i="62"/>
  <c r="J144" i="1" s="1"/>
  <c r="L46" i="62"/>
  <c r="L174" i="78"/>
  <c r="N8" i="78"/>
  <c r="N193" i="1" s="1"/>
  <c r="J8" i="78"/>
  <c r="J193" i="1" s="1"/>
  <c r="Q8" i="78"/>
  <c r="Q193" i="1" s="1"/>
  <c r="L8" i="78"/>
  <c r="L193" i="1" s="1"/>
  <c r="G8" i="78"/>
  <c r="G193" i="1" s="1"/>
  <c r="P8" i="78"/>
  <c r="P193" i="1" s="1"/>
  <c r="K8" i="78"/>
  <c r="K193" i="1" s="1"/>
  <c r="I8" i="78"/>
  <c r="I193" i="1" s="1"/>
  <c r="H8" i="78"/>
  <c r="H193" i="1" s="1"/>
  <c r="O8" i="78"/>
  <c r="O193" i="1" s="1"/>
  <c r="M8" i="78"/>
  <c r="M193" i="1" s="1"/>
  <c r="Q7" i="75"/>
  <c r="Q181" i="1" s="1"/>
  <c r="M7" i="75"/>
  <c r="M181" i="1" s="1"/>
  <c r="I7" i="75"/>
  <c r="I181" i="1" s="1"/>
  <c r="P7" i="75"/>
  <c r="P181" i="1" s="1"/>
  <c r="K7" i="75"/>
  <c r="K181" i="1" s="1"/>
  <c r="O7" i="75"/>
  <c r="O181" i="1" s="1"/>
  <c r="J7" i="75"/>
  <c r="J181" i="1" s="1"/>
  <c r="L7" i="75"/>
  <c r="L181" i="1" s="1"/>
  <c r="H7" i="75"/>
  <c r="H181" i="1" s="1"/>
  <c r="L142" i="75"/>
  <c r="G7" i="75"/>
  <c r="G181" i="1" s="1"/>
  <c r="N7" i="75"/>
  <c r="N181" i="1" s="1"/>
  <c r="N3" i="79"/>
  <c r="J3" i="79"/>
  <c r="L15" i="79"/>
  <c r="P3" i="79"/>
  <c r="K3" i="79"/>
  <c r="O3" i="79"/>
  <c r="I3" i="79"/>
  <c r="M3" i="79"/>
  <c r="L3" i="79"/>
  <c r="H3" i="79"/>
  <c r="Q3" i="79"/>
  <c r="G3" i="79"/>
  <c r="N7" i="79" l="1"/>
  <c r="N196" i="1"/>
  <c r="N7" i="38"/>
  <c r="N100" i="1"/>
  <c r="Q7" i="45"/>
  <c r="Q109" i="1"/>
  <c r="H92" i="1"/>
  <c r="M7" i="43"/>
  <c r="M106" i="1"/>
  <c r="G7" i="52"/>
  <c r="K7" i="51"/>
  <c r="M7" i="63"/>
  <c r="M146" i="1"/>
  <c r="N7" i="49"/>
  <c r="N120" i="1"/>
  <c r="M7" i="30"/>
  <c r="M77" i="1"/>
  <c r="H7" i="21"/>
  <c r="H59" i="1"/>
  <c r="Q4" i="7"/>
  <c r="Q15" i="1" s="1"/>
  <c r="M4" i="7"/>
  <c r="M15" i="1" s="1"/>
  <c r="I4" i="7"/>
  <c r="I15" i="1" s="1"/>
  <c r="L46" i="7"/>
  <c r="P4" i="7"/>
  <c r="P15" i="1" s="1"/>
  <c r="K4" i="7"/>
  <c r="K15" i="1" s="1"/>
  <c r="O4" i="7"/>
  <c r="O15" i="1" s="1"/>
  <c r="J4" i="7"/>
  <c r="J15" i="1" s="1"/>
  <c r="N4" i="7"/>
  <c r="N15" i="1" s="1"/>
  <c r="H4" i="7"/>
  <c r="H15" i="1" s="1"/>
  <c r="G4" i="7"/>
  <c r="G15" i="1" s="1"/>
  <c r="L4" i="7"/>
  <c r="L15" i="1" s="1"/>
  <c r="P5" i="34"/>
  <c r="P90" i="1" s="1"/>
  <c r="L5" i="34"/>
  <c r="L90" i="1" s="1"/>
  <c r="H5" i="34"/>
  <c r="H90" i="1" s="1"/>
  <c r="O5" i="34"/>
  <c r="O90" i="1" s="1"/>
  <c r="K5" i="34"/>
  <c r="K90" i="1" s="1"/>
  <c r="G5" i="34"/>
  <c r="G90" i="1" s="1"/>
  <c r="N5" i="34"/>
  <c r="N90" i="1" s="1"/>
  <c r="J5" i="34"/>
  <c r="J90" i="1" s="1"/>
  <c r="Q5" i="34"/>
  <c r="Q90" i="1" s="1"/>
  <c r="L77" i="34"/>
  <c r="M5" i="34"/>
  <c r="M90" i="1" s="1"/>
  <c r="I5" i="34"/>
  <c r="I90" i="1" s="1"/>
  <c r="Q7" i="62"/>
  <c r="O7" i="72"/>
  <c r="O170" i="1"/>
  <c r="G7" i="79"/>
  <c r="G196" i="1"/>
  <c r="M7" i="79"/>
  <c r="M196" i="1"/>
  <c r="P7" i="79"/>
  <c r="P196" i="1"/>
  <c r="H7" i="38"/>
  <c r="H100" i="1"/>
  <c r="M7" i="38"/>
  <c r="M100" i="1"/>
  <c r="G7" i="38"/>
  <c r="G100" i="1"/>
  <c r="J7" i="45"/>
  <c r="J109" i="1"/>
  <c r="O7" i="45"/>
  <c r="O109" i="1"/>
  <c r="P7" i="45"/>
  <c r="P109" i="1"/>
  <c r="L7" i="52"/>
  <c r="G7" i="56"/>
  <c r="Q7" i="48"/>
  <c r="K7" i="48"/>
  <c r="Q10" i="75"/>
  <c r="N10" i="75"/>
  <c r="P12" i="8"/>
  <c r="P7" i="62"/>
  <c r="J7" i="62"/>
  <c r="H11" i="78"/>
  <c r="M11" i="78"/>
  <c r="I92" i="1"/>
  <c r="N92" i="1"/>
  <c r="O7" i="43"/>
  <c r="O106" i="1"/>
  <c r="G7" i="43"/>
  <c r="G106" i="1"/>
  <c r="Q7" i="43"/>
  <c r="Q106" i="1"/>
  <c r="I15" i="18"/>
  <c r="I43" i="1"/>
  <c r="N15" i="18"/>
  <c r="N43" i="1"/>
  <c r="O7" i="33"/>
  <c r="K7" i="46"/>
  <c r="M7" i="69"/>
  <c r="H7" i="63"/>
  <c r="H146" i="1"/>
  <c r="Q7" i="63"/>
  <c r="Q146" i="1"/>
  <c r="K7" i="63"/>
  <c r="K146" i="1"/>
  <c r="Q7" i="49"/>
  <c r="Q120" i="1"/>
  <c r="G7" i="49"/>
  <c r="G120" i="1"/>
  <c r="H7" i="49"/>
  <c r="H120" i="1"/>
  <c r="L7" i="30"/>
  <c r="L77" i="1"/>
  <c r="Q7" i="30"/>
  <c r="Q77" i="1"/>
  <c r="G7" i="21"/>
  <c r="G59" i="1"/>
  <c r="L7" i="21"/>
  <c r="L59" i="1"/>
  <c r="Q7" i="21"/>
  <c r="Q59" i="1"/>
  <c r="Q7" i="19"/>
  <c r="Q55" i="1"/>
  <c r="G7" i="19"/>
  <c r="G55" i="1"/>
  <c r="H7" i="19"/>
  <c r="H55" i="1"/>
  <c r="P3" i="23"/>
  <c r="L3" i="23"/>
  <c r="H3" i="23"/>
  <c r="L15" i="23"/>
  <c r="O3" i="23"/>
  <c r="K3" i="23"/>
  <c r="G3" i="23"/>
  <c r="N3" i="23"/>
  <c r="J3" i="23"/>
  <c r="I3" i="23"/>
  <c r="Q3" i="23"/>
  <c r="M3" i="23"/>
  <c r="Q11" i="8"/>
  <c r="Q24" i="1" s="1"/>
  <c r="M11" i="8"/>
  <c r="M24" i="1" s="1"/>
  <c r="I11" i="8"/>
  <c r="N11" i="8"/>
  <c r="N24" i="1" s="1"/>
  <c r="H11" i="8"/>
  <c r="H24" i="1" s="1"/>
  <c r="L11" i="8"/>
  <c r="L24" i="1" s="1"/>
  <c r="G11" i="8"/>
  <c r="G24" i="1" s="1"/>
  <c r="L268" i="8"/>
  <c r="P11" i="8"/>
  <c r="P24" i="1" s="1"/>
  <c r="O11" i="8"/>
  <c r="O24" i="1" s="1"/>
  <c r="K11" i="8"/>
  <c r="K24" i="1" s="1"/>
  <c r="J11" i="8"/>
  <c r="J24" i="1" s="1"/>
  <c r="Q8" i="32"/>
  <c r="Q84" i="1" s="1"/>
  <c r="M8" i="32"/>
  <c r="M84" i="1" s="1"/>
  <c r="I8" i="32"/>
  <c r="I84" i="1" s="1"/>
  <c r="L172" i="32"/>
  <c r="P8" i="32"/>
  <c r="P84" i="1" s="1"/>
  <c r="L8" i="32"/>
  <c r="L84" i="1" s="1"/>
  <c r="H8" i="32"/>
  <c r="H84" i="1" s="1"/>
  <c r="O8" i="32"/>
  <c r="O84" i="1" s="1"/>
  <c r="K8" i="32"/>
  <c r="K84" i="1" s="1"/>
  <c r="G8" i="32"/>
  <c r="G84" i="1" s="1"/>
  <c r="N8" i="32"/>
  <c r="N84" i="1" s="1"/>
  <c r="J8" i="32"/>
  <c r="J84" i="1" s="1"/>
  <c r="O7" i="37"/>
  <c r="O99" i="1" s="1"/>
  <c r="K7" i="37"/>
  <c r="K99" i="1" s="1"/>
  <c r="G7" i="37"/>
  <c r="G99" i="1" s="1"/>
  <c r="L140" i="37"/>
  <c r="N7" i="37"/>
  <c r="N99" i="1" s="1"/>
  <c r="J7" i="37"/>
  <c r="J99" i="1" s="1"/>
  <c r="Q7" i="37"/>
  <c r="Q99" i="1" s="1"/>
  <c r="M7" i="37"/>
  <c r="M99" i="1" s="1"/>
  <c r="I7" i="37"/>
  <c r="I99" i="1" s="1"/>
  <c r="P7" i="37"/>
  <c r="P99" i="1" s="1"/>
  <c r="L7" i="37"/>
  <c r="L99" i="1" s="1"/>
  <c r="H7" i="37"/>
  <c r="H99" i="1" s="1"/>
  <c r="N6" i="37"/>
  <c r="N98" i="1" s="1"/>
  <c r="J6" i="37"/>
  <c r="J98" i="1" s="1"/>
  <c r="Q6" i="37"/>
  <c r="Q98" i="1" s="1"/>
  <c r="M6" i="37"/>
  <c r="M98" i="1" s="1"/>
  <c r="I6" i="37"/>
  <c r="I98" i="1" s="1"/>
  <c r="P6" i="37"/>
  <c r="P98" i="1" s="1"/>
  <c r="L6" i="37"/>
  <c r="L98" i="1" s="1"/>
  <c r="H6" i="37"/>
  <c r="H98" i="1" s="1"/>
  <c r="K6" i="37"/>
  <c r="K98" i="1" s="1"/>
  <c r="G6" i="37"/>
  <c r="G98" i="1" s="1"/>
  <c r="L109" i="37"/>
  <c r="O6" i="37"/>
  <c r="O98" i="1" s="1"/>
  <c r="L47" i="67"/>
  <c r="N4" i="67"/>
  <c r="N159" i="1" s="1"/>
  <c r="J4" i="67"/>
  <c r="J159" i="1" s="1"/>
  <c r="Q4" i="67"/>
  <c r="Q159" i="1" s="1"/>
  <c r="M4" i="67"/>
  <c r="M159" i="1" s="1"/>
  <c r="I4" i="67"/>
  <c r="I159" i="1" s="1"/>
  <c r="P4" i="67"/>
  <c r="P159" i="1" s="1"/>
  <c r="L4" i="67"/>
  <c r="L159" i="1" s="1"/>
  <c r="H4" i="67"/>
  <c r="H159" i="1" s="1"/>
  <c r="O4" i="67"/>
  <c r="O159" i="1" s="1"/>
  <c r="K4" i="67"/>
  <c r="K159" i="1" s="1"/>
  <c r="G4" i="67"/>
  <c r="G159" i="1" s="1"/>
  <c r="Q7" i="24"/>
  <c r="K7" i="33"/>
  <c r="L7" i="33"/>
  <c r="G7" i="46"/>
  <c r="I7" i="69"/>
  <c r="O7" i="69"/>
  <c r="N7" i="52"/>
  <c r="P7" i="56"/>
  <c r="J7" i="56"/>
  <c r="P7" i="74"/>
  <c r="Q7" i="74"/>
  <c r="P7" i="72"/>
  <c r="P170" i="1"/>
  <c r="J7" i="72"/>
  <c r="J170" i="1"/>
  <c r="I7" i="42"/>
  <c r="I105" i="1"/>
  <c r="J7" i="42"/>
  <c r="J105" i="1"/>
  <c r="K7" i="5"/>
  <c r="K9" i="1"/>
  <c r="M9" i="1"/>
  <c r="M7" i="5"/>
  <c r="L7" i="5"/>
  <c r="L9" i="1"/>
  <c r="P7" i="48"/>
  <c r="J7" i="48"/>
  <c r="H7" i="51"/>
  <c r="M7" i="57"/>
  <c r="L10" i="75"/>
  <c r="O10" i="75"/>
  <c r="N7" i="62"/>
  <c r="K7" i="79"/>
  <c r="K196" i="1"/>
  <c r="J92" i="1"/>
  <c r="J15" i="18"/>
  <c r="J43" i="1"/>
  <c r="H7" i="48"/>
  <c r="J7" i="51"/>
  <c r="M7" i="49"/>
  <c r="M120" i="1"/>
  <c r="H7" i="30"/>
  <c r="H77" i="1"/>
  <c r="M7" i="19"/>
  <c r="M55" i="1"/>
  <c r="Q5" i="37"/>
  <c r="Q97" i="1" s="1"/>
  <c r="M5" i="37"/>
  <c r="M97" i="1" s="1"/>
  <c r="I5" i="37"/>
  <c r="I97" i="1" s="1"/>
  <c r="L78" i="37"/>
  <c r="P5" i="37"/>
  <c r="P97" i="1" s="1"/>
  <c r="L5" i="37"/>
  <c r="H5" i="37"/>
  <c r="O5" i="37"/>
  <c r="O97" i="1" s="1"/>
  <c r="K5" i="37"/>
  <c r="K97" i="1" s="1"/>
  <c r="G5" i="37"/>
  <c r="N5" i="37"/>
  <c r="N97" i="1" s="1"/>
  <c r="J5" i="37"/>
  <c r="J97" i="1" s="1"/>
  <c r="Q7" i="79"/>
  <c r="Q196" i="1"/>
  <c r="L7" i="38"/>
  <c r="L100" i="1"/>
  <c r="Q7" i="38"/>
  <c r="Q100" i="1"/>
  <c r="K7" i="38"/>
  <c r="K100" i="1"/>
  <c r="N7" i="45"/>
  <c r="N109" i="1"/>
  <c r="I7" i="45"/>
  <c r="I109" i="1"/>
  <c r="I7" i="24"/>
  <c r="I7" i="33"/>
  <c r="O7" i="46"/>
  <c r="L92" i="1"/>
  <c r="M92" i="1"/>
  <c r="G92" i="1"/>
  <c r="N7" i="43"/>
  <c r="N106" i="1"/>
  <c r="K7" i="43"/>
  <c r="K106" i="1"/>
  <c r="L7" i="43"/>
  <c r="L106" i="1"/>
  <c r="H15" i="18"/>
  <c r="H43" i="1"/>
  <c r="M15" i="18"/>
  <c r="M43" i="1"/>
  <c r="G15" i="18"/>
  <c r="G43" i="1"/>
  <c r="N7" i="56"/>
  <c r="M7" i="66"/>
  <c r="M7" i="48"/>
  <c r="G7" i="48"/>
  <c r="J8" i="37"/>
  <c r="P7" i="51"/>
  <c r="M10" i="75"/>
  <c r="L7" i="63"/>
  <c r="L146" i="1"/>
  <c r="J7" i="63"/>
  <c r="J146" i="1"/>
  <c r="O7" i="63"/>
  <c r="O146" i="1"/>
  <c r="I7" i="49"/>
  <c r="I120" i="1"/>
  <c r="K7" i="49"/>
  <c r="K120" i="1"/>
  <c r="L7" i="49"/>
  <c r="L120" i="1"/>
  <c r="G7" i="30"/>
  <c r="G77" i="1"/>
  <c r="P7" i="30"/>
  <c r="P77" i="1"/>
  <c r="J7" i="30"/>
  <c r="J77" i="1"/>
  <c r="K7" i="21"/>
  <c r="K59" i="1"/>
  <c r="P7" i="21"/>
  <c r="P59" i="1"/>
  <c r="J7" i="21"/>
  <c r="J59" i="1"/>
  <c r="I7" i="19"/>
  <c r="I55" i="1"/>
  <c r="K7" i="19"/>
  <c r="K55" i="1"/>
  <c r="L7" i="19"/>
  <c r="L55" i="1"/>
  <c r="N5" i="23"/>
  <c r="N63" i="1" s="1"/>
  <c r="J5" i="23"/>
  <c r="J63" i="1" s="1"/>
  <c r="L77" i="23"/>
  <c r="Q5" i="23"/>
  <c r="Q63" i="1" s="1"/>
  <c r="M5" i="23"/>
  <c r="M63" i="1" s="1"/>
  <c r="I5" i="23"/>
  <c r="I63" i="1" s="1"/>
  <c r="P5" i="23"/>
  <c r="P63" i="1" s="1"/>
  <c r="L5" i="23"/>
  <c r="L63" i="1" s="1"/>
  <c r="H5" i="23"/>
  <c r="H63" i="1" s="1"/>
  <c r="O5" i="23"/>
  <c r="O63" i="1" s="1"/>
  <c r="K5" i="23"/>
  <c r="K63" i="1" s="1"/>
  <c r="G5" i="23"/>
  <c r="G63" i="1" s="1"/>
  <c r="Q4" i="23"/>
  <c r="Q62" i="1" s="1"/>
  <c r="M4" i="23"/>
  <c r="M62" i="1" s="1"/>
  <c r="I4" i="23"/>
  <c r="I62" i="1" s="1"/>
  <c r="P4" i="23"/>
  <c r="P62" i="1" s="1"/>
  <c r="L4" i="23"/>
  <c r="L62" i="1" s="1"/>
  <c r="H4" i="23"/>
  <c r="H62" i="1" s="1"/>
  <c r="O4" i="23"/>
  <c r="O62" i="1" s="1"/>
  <c r="K4" i="23"/>
  <c r="K62" i="1" s="1"/>
  <c r="G4" i="23"/>
  <c r="G62" i="1" s="1"/>
  <c r="N4" i="23"/>
  <c r="N62" i="1" s="1"/>
  <c r="J4" i="23"/>
  <c r="J62" i="1" s="1"/>
  <c r="L46" i="23"/>
  <c r="O4" i="34"/>
  <c r="O89" i="1" s="1"/>
  <c r="K4" i="34"/>
  <c r="K89" i="1" s="1"/>
  <c r="G4" i="34"/>
  <c r="G89" i="1" s="1"/>
  <c r="L46" i="34"/>
  <c r="N4" i="34"/>
  <c r="N89" i="1" s="1"/>
  <c r="J4" i="34"/>
  <c r="J89" i="1" s="1"/>
  <c r="Q4" i="34"/>
  <c r="Q89" i="1" s="1"/>
  <c r="M4" i="34"/>
  <c r="M89" i="1" s="1"/>
  <c r="I4" i="34"/>
  <c r="I89" i="1" s="1"/>
  <c r="L4" i="34"/>
  <c r="L89" i="1" s="1"/>
  <c r="H4" i="34"/>
  <c r="H89" i="1" s="1"/>
  <c r="P4" i="34"/>
  <c r="P89" i="1" s="1"/>
  <c r="P7" i="32"/>
  <c r="P83" i="1" s="1"/>
  <c r="L7" i="32"/>
  <c r="L83" i="1" s="1"/>
  <c r="H7" i="32"/>
  <c r="H83" i="1" s="1"/>
  <c r="O7" i="32"/>
  <c r="O83" i="1" s="1"/>
  <c r="K7" i="32"/>
  <c r="K83" i="1" s="1"/>
  <c r="G7" i="32"/>
  <c r="G83" i="1" s="1"/>
  <c r="N7" i="32"/>
  <c r="N83" i="1" s="1"/>
  <c r="J7" i="32"/>
  <c r="J83" i="1" s="1"/>
  <c r="L141" i="32"/>
  <c r="Q7" i="32"/>
  <c r="Q83" i="1" s="1"/>
  <c r="M7" i="32"/>
  <c r="M83" i="1" s="1"/>
  <c r="I7" i="32"/>
  <c r="I83" i="1" s="1"/>
  <c r="P3" i="55"/>
  <c r="L15" i="55"/>
  <c r="N3" i="55"/>
  <c r="J3" i="55"/>
  <c r="M3" i="55"/>
  <c r="I3" i="55"/>
  <c r="Q3" i="55"/>
  <c r="L3" i="55"/>
  <c r="H3" i="55"/>
  <c r="G3" i="55"/>
  <c r="O3" i="55"/>
  <c r="K3" i="55"/>
  <c r="Q3" i="67"/>
  <c r="M3" i="67"/>
  <c r="I3" i="67"/>
  <c r="P3" i="67"/>
  <c r="L3" i="67"/>
  <c r="H3" i="67"/>
  <c r="L16" i="67"/>
  <c r="O3" i="67"/>
  <c r="K3" i="67"/>
  <c r="G3" i="67"/>
  <c r="J3" i="67"/>
  <c r="N3" i="67"/>
  <c r="I7" i="48"/>
  <c r="Q8" i="37"/>
  <c r="L7" i="51"/>
  <c r="I10" i="75"/>
  <c r="H10" i="75"/>
  <c r="O12" i="8"/>
  <c r="H7" i="44"/>
  <c r="M7" i="44"/>
  <c r="G7" i="62"/>
  <c r="I11" i="78"/>
  <c r="P11" i="78"/>
  <c r="J7" i="44"/>
  <c r="N11" i="78"/>
  <c r="L7" i="62"/>
  <c r="G7" i="72"/>
  <c r="G170" i="1"/>
  <c r="I7" i="72"/>
  <c r="I170" i="1"/>
  <c r="N7" i="72"/>
  <c r="N170" i="1"/>
  <c r="O7" i="42"/>
  <c r="O105" i="1"/>
  <c r="G7" i="42"/>
  <c r="G105" i="1"/>
  <c r="N7" i="42"/>
  <c r="N105" i="1"/>
  <c r="Q7" i="5"/>
  <c r="Q9" i="1"/>
  <c r="I7" i="5"/>
  <c r="I9" i="1"/>
  <c r="P7" i="5"/>
  <c r="P9" i="1"/>
  <c r="M7" i="24"/>
  <c r="G7" i="33"/>
  <c r="H7" i="33"/>
  <c r="Q7" i="46"/>
  <c r="P7" i="69"/>
  <c r="G7" i="69"/>
  <c r="J7" i="52"/>
  <c r="L7" i="56"/>
  <c r="M7" i="56"/>
  <c r="P7" i="66"/>
  <c r="L7" i="74"/>
  <c r="I7" i="74"/>
  <c r="J7" i="76"/>
  <c r="N7" i="44"/>
  <c r="K7" i="45"/>
  <c r="K109" i="1"/>
  <c r="J7" i="43"/>
  <c r="J106" i="1"/>
  <c r="O15" i="18"/>
  <c r="O43" i="1"/>
  <c r="K8" i="37"/>
  <c r="G7" i="63"/>
  <c r="G146" i="1"/>
  <c r="K7" i="30"/>
  <c r="K77" i="1"/>
  <c r="I7" i="79"/>
  <c r="I196" i="1"/>
  <c r="H7" i="79"/>
  <c r="H196" i="1"/>
  <c r="O7" i="79"/>
  <c r="O196" i="1"/>
  <c r="J7" i="79"/>
  <c r="J196" i="1"/>
  <c r="P7" i="38"/>
  <c r="P100" i="1"/>
  <c r="J7" i="38"/>
  <c r="J100" i="1"/>
  <c r="O7" i="38"/>
  <c r="O100" i="1"/>
  <c r="G7" i="45"/>
  <c r="G109" i="1"/>
  <c r="H7" i="45"/>
  <c r="H109" i="1"/>
  <c r="M7" i="45"/>
  <c r="M109" i="1"/>
  <c r="Q7" i="52"/>
  <c r="H7" i="56"/>
  <c r="I7" i="56"/>
  <c r="G7" i="74"/>
  <c r="L7" i="48"/>
  <c r="G10" i="75"/>
  <c r="Q12" i="8"/>
  <c r="N12" i="8"/>
  <c r="P7" i="44"/>
  <c r="O7" i="62"/>
  <c r="Q11" i="78"/>
  <c r="K11" i="78"/>
  <c r="K12" i="8"/>
  <c r="K7" i="62"/>
  <c r="P92" i="1"/>
  <c r="Q7" i="35"/>
  <c r="Q92" i="1"/>
  <c r="K92" i="1"/>
  <c r="H7" i="43"/>
  <c r="H106" i="1"/>
  <c r="P7" i="43"/>
  <c r="P106" i="1"/>
  <c r="I7" i="43"/>
  <c r="I106" i="1"/>
  <c r="L15" i="18"/>
  <c r="L43" i="1"/>
  <c r="Q15" i="18"/>
  <c r="Q43" i="1"/>
  <c r="K15" i="18"/>
  <c r="K43" i="1"/>
  <c r="O7" i="24"/>
  <c r="J7" i="33"/>
  <c r="L7" i="46"/>
  <c r="M7" i="46"/>
  <c r="H7" i="69"/>
  <c r="I7" i="62"/>
  <c r="I7" i="63"/>
  <c r="I146" i="1"/>
  <c r="N7" i="63"/>
  <c r="N146" i="1"/>
  <c r="J7" i="49"/>
  <c r="J120" i="1"/>
  <c r="O7" i="49"/>
  <c r="O120" i="1"/>
  <c r="P7" i="49"/>
  <c r="P120" i="1"/>
  <c r="O7" i="30"/>
  <c r="O77" i="1"/>
  <c r="I7" i="30"/>
  <c r="I77" i="1"/>
  <c r="N7" i="30"/>
  <c r="N77" i="1"/>
  <c r="O7" i="21"/>
  <c r="O59" i="1"/>
  <c r="I7" i="21"/>
  <c r="I59" i="1"/>
  <c r="N7" i="21"/>
  <c r="N59" i="1"/>
  <c r="J7" i="19"/>
  <c r="J55" i="1"/>
  <c r="O7" i="19"/>
  <c r="O55" i="1"/>
  <c r="P7" i="19"/>
  <c r="P55" i="1"/>
  <c r="P4" i="35"/>
  <c r="P93" i="1" s="1"/>
  <c r="L4" i="35"/>
  <c r="L93" i="1" s="1"/>
  <c r="H4" i="35"/>
  <c r="H93" i="1" s="1"/>
  <c r="O4" i="35"/>
  <c r="O93" i="1" s="1"/>
  <c r="K4" i="35"/>
  <c r="K93" i="1" s="1"/>
  <c r="G4" i="35"/>
  <c r="G93" i="1" s="1"/>
  <c r="L46" i="35"/>
  <c r="N4" i="35"/>
  <c r="N93" i="1" s="1"/>
  <c r="J4" i="35"/>
  <c r="J93" i="1" s="1"/>
  <c r="M4" i="35"/>
  <c r="M93" i="1" s="1"/>
  <c r="I4" i="35"/>
  <c r="I93" i="1" s="1"/>
  <c r="Q4" i="35"/>
  <c r="Q93" i="1" s="1"/>
  <c r="N3" i="27"/>
  <c r="J3" i="27"/>
  <c r="Q3" i="27"/>
  <c r="M3" i="27"/>
  <c r="I3" i="27"/>
  <c r="P3" i="27"/>
  <c r="L3" i="27"/>
  <c r="H3" i="27"/>
  <c r="G3" i="27"/>
  <c r="L15" i="27"/>
  <c r="O3" i="27"/>
  <c r="K3" i="27"/>
  <c r="Q6" i="34"/>
  <c r="Q91" i="1" s="1"/>
  <c r="M6" i="34"/>
  <c r="M91" i="1" s="1"/>
  <c r="I6" i="34"/>
  <c r="I91" i="1" s="1"/>
  <c r="L108" i="34"/>
  <c r="P6" i="34"/>
  <c r="P91" i="1" s="1"/>
  <c r="L6" i="34"/>
  <c r="L91" i="1" s="1"/>
  <c r="H6" i="34"/>
  <c r="H91" i="1" s="1"/>
  <c r="O6" i="34"/>
  <c r="O91" i="1" s="1"/>
  <c r="K6" i="34"/>
  <c r="K91" i="1" s="1"/>
  <c r="G6" i="34"/>
  <c r="G91" i="1" s="1"/>
  <c r="N6" i="34"/>
  <c r="N91" i="1" s="1"/>
  <c r="J6" i="34"/>
  <c r="J91" i="1" s="1"/>
  <c r="N3" i="34"/>
  <c r="J3" i="34"/>
  <c r="Q3" i="34"/>
  <c r="M3" i="34"/>
  <c r="I3" i="34"/>
  <c r="P3" i="34"/>
  <c r="L3" i="34"/>
  <c r="H3" i="34"/>
  <c r="G3" i="34"/>
  <c r="L15" i="34"/>
  <c r="O3" i="34"/>
  <c r="K3" i="34"/>
  <c r="Q3" i="59"/>
  <c r="M3" i="59"/>
  <c r="I3" i="59"/>
  <c r="P3" i="59"/>
  <c r="L3" i="59"/>
  <c r="H3" i="59"/>
  <c r="L15" i="59"/>
  <c r="O3" i="59"/>
  <c r="K3" i="59"/>
  <c r="G3" i="59"/>
  <c r="N3" i="59"/>
  <c r="J3" i="59"/>
  <c r="L140" i="71"/>
  <c r="N7" i="71"/>
  <c r="J7" i="71"/>
  <c r="J169" i="1" s="1"/>
  <c r="Q7" i="71"/>
  <c r="Q169" i="1" s="1"/>
  <c r="M7" i="71"/>
  <c r="M169" i="1" s="1"/>
  <c r="I7" i="71"/>
  <c r="I169" i="1" s="1"/>
  <c r="P7" i="71"/>
  <c r="P169" i="1" s="1"/>
  <c r="L7" i="71"/>
  <c r="L169" i="1" s="1"/>
  <c r="H7" i="71"/>
  <c r="G7" i="71"/>
  <c r="G169" i="1" s="1"/>
  <c r="O7" i="71"/>
  <c r="K7" i="71"/>
  <c r="K169" i="1" s="1"/>
  <c r="K7" i="24"/>
  <c r="H7" i="24"/>
  <c r="Q7" i="33"/>
  <c r="H7" i="46"/>
  <c r="I7" i="46"/>
  <c r="N7" i="69"/>
  <c r="I7" i="52"/>
  <c r="O7" i="56"/>
  <c r="N7" i="66"/>
  <c r="O7" i="74"/>
  <c r="M7" i="76"/>
  <c r="K7" i="72"/>
  <c r="K170" i="1"/>
  <c r="H7" i="72"/>
  <c r="H170" i="1"/>
  <c r="M7" i="72"/>
  <c r="M170" i="1"/>
  <c r="H7" i="42"/>
  <c r="H105" i="1"/>
  <c r="K7" i="42"/>
  <c r="K105" i="1"/>
  <c r="L7" i="42"/>
  <c r="L105" i="1"/>
  <c r="J7" i="5"/>
  <c r="J9" i="1"/>
  <c r="N7" i="5"/>
  <c r="N9" i="1"/>
  <c r="O7" i="48"/>
  <c r="M8" i="37"/>
  <c r="O9" i="32"/>
  <c r="M7" i="51"/>
  <c r="G7" i="57"/>
  <c r="H7" i="57"/>
  <c r="K10" i="75"/>
  <c r="J12" i="8"/>
  <c r="Q7" i="44"/>
  <c r="O11" i="78"/>
  <c r="L7" i="79"/>
  <c r="L196" i="1"/>
  <c r="I7" i="38"/>
  <c r="I100" i="1"/>
  <c r="L7" i="45"/>
  <c r="L109" i="1"/>
  <c r="O7" i="35"/>
  <c r="O92" i="1"/>
  <c r="P15" i="18"/>
  <c r="P43" i="1"/>
  <c r="J10" i="75"/>
  <c r="P7" i="63"/>
  <c r="P146" i="1"/>
  <c r="M7" i="21"/>
  <c r="M59" i="1"/>
  <c r="N7" i="19"/>
  <c r="N55" i="1"/>
  <c r="P3" i="7"/>
  <c r="L3" i="7"/>
  <c r="H3" i="7"/>
  <c r="Q3" i="7"/>
  <c r="K3" i="7"/>
  <c r="O3" i="7"/>
  <c r="J3" i="7"/>
  <c r="L15" i="7"/>
  <c r="N3" i="7"/>
  <c r="I3" i="7"/>
  <c r="M3" i="7"/>
  <c r="G3" i="7"/>
  <c r="O6" i="32"/>
  <c r="O82" i="1" s="1"/>
  <c r="K6" i="32"/>
  <c r="K82" i="1" s="1"/>
  <c r="G6" i="32"/>
  <c r="L110" i="32"/>
  <c r="N6" i="32"/>
  <c r="J6" i="32"/>
  <c r="J82" i="1" s="1"/>
  <c r="Q6" i="32"/>
  <c r="Q82" i="1" s="1"/>
  <c r="M6" i="32"/>
  <c r="M82" i="1" s="1"/>
  <c r="I6" i="32"/>
  <c r="I82" i="1" s="1"/>
  <c r="L6" i="32"/>
  <c r="L82" i="1" s="1"/>
  <c r="H6" i="32"/>
  <c r="H82" i="1" s="1"/>
  <c r="P6" i="32"/>
  <c r="P82" i="1" s="1"/>
  <c r="L109" i="60"/>
  <c r="O6" i="60"/>
  <c r="K6" i="60"/>
  <c r="G6" i="60"/>
  <c r="N6" i="60"/>
  <c r="J6" i="60"/>
  <c r="Q6" i="60"/>
  <c r="M6" i="60"/>
  <c r="I6" i="60"/>
  <c r="L6" i="60"/>
  <c r="H6" i="60"/>
  <c r="P6" i="60"/>
  <c r="G7" i="44"/>
  <c r="G11" i="78"/>
  <c r="H12" i="8"/>
  <c r="L7" i="72"/>
  <c r="L170" i="1"/>
  <c r="Q7" i="72"/>
  <c r="Q170" i="1"/>
  <c r="M7" i="42"/>
  <c r="M105" i="1"/>
  <c r="P7" i="42"/>
  <c r="P105" i="1"/>
  <c r="Q7" i="42"/>
  <c r="Q105" i="1"/>
  <c r="O7" i="5"/>
  <c r="O9" i="1"/>
  <c r="G7" i="5"/>
  <c r="G9" i="1"/>
  <c r="H7" i="5"/>
  <c r="H9" i="1"/>
  <c r="G7" i="24"/>
  <c r="P7" i="24"/>
  <c r="M7" i="33"/>
  <c r="N7" i="46"/>
  <c r="K7" i="69"/>
  <c r="O7" i="52"/>
  <c r="P7" i="52"/>
  <c r="K7" i="56"/>
  <c r="J7" i="66"/>
  <c r="G7" i="66"/>
  <c r="K7" i="74"/>
  <c r="L8" i="71"/>
  <c r="G7" i="76"/>
  <c r="I7" i="76"/>
  <c r="M12" i="8"/>
  <c r="L11" i="78"/>
  <c r="Q140" i="1" l="1"/>
  <c r="Q8" i="60"/>
  <c r="O7" i="34"/>
  <c r="O88" i="1"/>
  <c r="O7" i="27"/>
  <c r="O70" i="1"/>
  <c r="L7" i="27"/>
  <c r="L70" i="1"/>
  <c r="Q7" i="27"/>
  <c r="Q70" i="1"/>
  <c r="M9" i="32"/>
  <c r="K8" i="67"/>
  <c r="K158" i="1"/>
  <c r="L8" i="67"/>
  <c r="L158" i="1"/>
  <c r="Q8" i="67"/>
  <c r="Q158" i="1"/>
  <c r="H7" i="55"/>
  <c r="H128" i="1"/>
  <c r="M7" i="55"/>
  <c r="M128" i="1"/>
  <c r="P7" i="55"/>
  <c r="P128" i="1"/>
  <c r="M7" i="35"/>
  <c r="H97" i="1"/>
  <c r="H8" i="37"/>
  <c r="K8" i="71"/>
  <c r="I7" i="23"/>
  <c r="I61" i="1"/>
  <c r="K7" i="23"/>
  <c r="K61" i="1"/>
  <c r="L7" i="23"/>
  <c r="L61" i="1"/>
  <c r="I8" i="37"/>
  <c r="H140" i="1"/>
  <c r="H8" i="60"/>
  <c r="G82" i="1"/>
  <c r="G9" i="32"/>
  <c r="H7" i="7"/>
  <c r="H14" i="1"/>
  <c r="O169" i="1"/>
  <c r="O8" i="71"/>
  <c r="I7" i="59"/>
  <c r="I136" i="1"/>
  <c r="J140" i="1"/>
  <c r="J8" i="60"/>
  <c r="I7" i="7"/>
  <c r="I14" i="1"/>
  <c r="O7" i="7"/>
  <c r="O14" i="1"/>
  <c r="O3" i="1" s="1"/>
  <c r="L7" i="7"/>
  <c r="L14" i="1"/>
  <c r="N169" i="1"/>
  <c r="N3" i="1" s="1"/>
  <c r="N8" i="71"/>
  <c r="G7" i="59"/>
  <c r="G136" i="1"/>
  <c r="H7" i="59"/>
  <c r="H136" i="1"/>
  <c r="M7" i="59"/>
  <c r="M136" i="1"/>
  <c r="P7" i="34"/>
  <c r="P88" i="1"/>
  <c r="J7" i="34"/>
  <c r="J88" i="1"/>
  <c r="P7" i="27"/>
  <c r="P70" i="1"/>
  <c r="J7" i="27"/>
  <c r="J70" i="1"/>
  <c r="P9" i="32"/>
  <c r="G8" i="71"/>
  <c r="N8" i="67"/>
  <c r="N158" i="1"/>
  <c r="O8" i="67"/>
  <c r="O158" i="1"/>
  <c r="P8" i="67"/>
  <c r="P158" i="1"/>
  <c r="K7" i="55"/>
  <c r="K128" i="1"/>
  <c r="L7" i="55"/>
  <c r="L128" i="1"/>
  <c r="J7" i="55"/>
  <c r="J128" i="1"/>
  <c r="G97" i="1"/>
  <c r="G8" i="37"/>
  <c r="L97" i="1"/>
  <c r="L8" i="37"/>
  <c r="J8" i="71"/>
  <c r="J7" i="23"/>
  <c r="J61" i="1"/>
  <c r="O7" i="23"/>
  <c r="O61" i="1"/>
  <c r="P7" i="23"/>
  <c r="P61" i="1"/>
  <c r="P3" i="1" s="1"/>
  <c r="N7" i="35"/>
  <c r="O8" i="37"/>
  <c r="H7" i="35"/>
  <c r="K140" i="1"/>
  <c r="K8" i="60"/>
  <c r="J7" i="7"/>
  <c r="J14" i="1"/>
  <c r="P8" i="71"/>
  <c r="N7" i="59"/>
  <c r="N136" i="1"/>
  <c r="L7" i="34"/>
  <c r="L88" i="1"/>
  <c r="L3" i="1" s="1"/>
  <c r="L140" i="1"/>
  <c r="L8" i="60"/>
  <c r="O140" i="1"/>
  <c r="O8" i="60"/>
  <c r="I140" i="1"/>
  <c r="I8" i="60"/>
  <c r="N140" i="1"/>
  <c r="N8" i="60"/>
  <c r="N82" i="1"/>
  <c r="N9" i="32"/>
  <c r="N7" i="7"/>
  <c r="N14" i="1"/>
  <c r="K14" i="1"/>
  <c r="K7" i="7"/>
  <c r="P7" i="7"/>
  <c r="P14" i="1"/>
  <c r="H169" i="1"/>
  <c r="H8" i="71"/>
  <c r="K7" i="59"/>
  <c r="K136" i="1"/>
  <c r="L7" i="59"/>
  <c r="L136" i="1"/>
  <c r="Q7" i="59"/>
  <c r="Q136" i="1"/>
  <c r="G7" i="34"/>
  <c r="G88" i="1"/>
  <c r="I7" i="34"/>
  <c r="I88" i="1"/>
  <c r="N7" i="34"/>
  <c r="N88" i="1"/>
  <c r="G7" i="27"/>
  <c r="G70" i="1"/>
  <c r="I7" i="27"/>
  <c r="I70" i="1"/>
  <c r="N7" i="27"/>
  <c r="N70" i="1"/>
  <c r="K7" i="35"/>
  <c r="P7" i="35"/>
  <c r="N8" i="37"/>
  <c r="Q8" i="71"/>
  <c r="H9" i="32"/>
  <c r="J8" i="67"/>
  <c r="J158" i="1"/>
  <c r="I8" i="67"/>
  <c r="I158" i="1"/>
  <c r="O7" i="55"/>
  <c r="O128" i="1"/>
  <c r="Q7" i="55"/>
  <c r="Q128" i="1"/>
  <c r="N7" i="55"/>
  <c r="N128" i="1"/>
  <c r="I9" i="32"/>
  <c r="G7" i="35"/>
  <c r="L7" i="35"/>
  <c r="J7" i="35"/>
  <c r="J9" i="32"/>
  <c r="M7" i="23"/>
  <c r="M61" i="1"/>
  <c r="N7" i="23"/>
  <c r="N61" i="1"/>
  <c r="G12" i="8"/>
  <c r="M7" i="7"/>
  <c r="M14" i="1"/>
  <c r="M3" i="1" s="1"/>
  <c r="Q7" i="34"/>
  <c r="Q88" i="1"/>
  <c r="P140" i="1"/>
  <c r="P8" i="60"/>
  <c r="M140" i="1"/>
  <c r="M8" i="60"/>
  <c r="G140" i="1"/>
  <c r="G8" i="60"/>
  <c r="G7" i="7"/>
  <c r="G14" i="1"/>
  <c r="G3" i="1" s="1"/>
  <c r="Q7" i="7"/>
  <c r="Q14" i="1"/>
  <c r="Q3" i="1" s="1"/>
  <c r="Q9" i="32"/>
  <c r="J7" i="59"/>
  <c r="J136" i="1"/>
  <c r="J3" i="1" s="1"/>
  <c r="O7" i="59"/>
  <c r="O136" i="1"/>
  <c r="P7" i="59"/>
  <c r="P136" i="1"/>
  <c r="K7" i="34"/>
  <c r="K88" i="1"/>
  <c r="H7" i="34"/>
  <c r="H88" i="1"/>
  <c r="M7" i="34"/>
  <c r="M88" i="1"/>
  <c r="K7" i="27"/>
  <c r="K70" i="1"/>
  <c r="K3" i="1" s="1"/>
  <c r="H7" i="27"/>
  <c r="H70" i="1"/>
  <c r="M7" i="27"/>
  <c r="M70" i="1"/>
  <c r="G8" i="67"/>
  <c r="G158" i="1"/>
  <c r="H8" i="67"/>
  <c r="H158" i="1"/>
  <c r="M8" i="67"/>
  <c r="M158" i="1"/>
  <c r="G7" i="55"/>
  <c r="G128" i="1"/>
  <c r="I7" i="55"/>
  <c r="I128" i="1"/>
  <c r="I8" i="71"/>
  <c r="L9" i="32"/>
  <c r="M8" i="71"/>
  <c r="P8" i="37"/>
  <c r="I24" i="1"/>
  <c r="I3" i="1" s="1"/>
  <c r="I12" i="8"/>
  <c r="Q7" i="23"/>
  <c r="Q61" i="1"/>
  <c r="G7" i="23"/>
  <c r="G61" i="1"/>
  <c r="H7" i="23"/>
  <c r="H61" i="1"/>
  <c r="H3" i="1" s="1"/>
  <c r="I7" i="35"/>
  <c r="K9" i="32"/>
  <c r="L12" i="8"/>
  <c r="R3" i="1" l="1"/>
  <c r="I4" i="1" s="1"/>
  <c r="G4" i="1" l="1"/>
  <c r="N4" i="1"/>
  <c r="H4" i="1"/>
  <c r="J4" i="1"/>
  <c r="P4" i="1"/>
  <c r="M4" i="1"/>
  <c r="L4" i="1"/>
  <c r="Q4" i="1"/>
  <c r="O4" i="1"/>
  <c r="K4" i="1"/>
  <c r="R4" i="1" l="1"/>
</calcChain>
</file>

<file path=xl/sharedStrings.xml><?xml version="1.0" encoding="utf-8"?>
<sst xmlns="http://schemas.openxmlformats.org/spreadsheetml/2006/main" count="34132" uniqueCount="341">
  <si>
    <t>Størrelse</t>
  </si>
  <si>
    <t>11er</t>
  </si>
  <si>
    <t>Fordeling av uteanlegg, sommer 2020</t>
  </si>
  <si>
    <t>Anlegg</t>
  </si>
  <si>
    <t>9er</t>
  </si>
  <si>
    <t>Lys</t>
  </si>
  <si>
    <t>Underlag</t>
  </si>
  <si>
    <t>Am. fotball</t>
  </si>
  <si>
    <t>Baseball/softball</t>
  </si>
  <si>
    <t>Cricket</t>
  </si>
  <si>
    <t>7er</t>
  </si>
  <si>
    <t>Fotball</t>
  </si>
  <si>
    <t>Friidrett</t>
  </si>
  <si>
    <t>Lacrosse</t>
  </si>
  <si>
    <t>5er</t>
  </si>
  <si>
    <t>Landhockey</t>
  </si>
  <si>
    <t>Ja</t>
  </si>
  <si>
    <t>Nei</t>
  </si>
  <si>
    <t>Rugby</t>
  </si>
  <si>
    <t>Tennis</t>
  </si>
  <si>
    <t>Kunstgress</t>
  </si>
  <si>
    <t>OBIK</t>
  </si>
  <si>
    <t>Andre tiltak</t>
  </si>
  <si>
    <t>Grus</t>
  </si>
  <si>
    <t>Naturgress</t>
  </si>
  <si>
    <t>TOTALT
")</t>
  </si>
  <si>
    <t>%-andel</t>
  </si>
  <si>
    <t>Abildsø idr.park</t>
  </si>
  <si>
    <t>SUM</t>
  </si>
  <si>
    <t>Abildsø KG11</t>
  </si>
  <si>
    <t>Fra</t>
  </si>
  <si>
    <t>Til</t>
  </si>
  <si>
    <t>Mandag</t>
  </si>
  <si>
    <t>Tirsdag</t>
  </si>
  <si>
    <t>Onsdag</t>
  </si>
  <si>
    <t>Torsdag</t>
  </si>
  <si>
    <t>Fredag</t>
  </si>
  <si>
    <t>Lørdag</t>
  </si>
  <si>
    <t>Søndag</t>
  </si>
  <si>
    <t>Timer brutto</t>
  </si>
  <si>
    <t>0900</t>
  </si>
  <si>
    <t>0930</t>
  </si>
  <si>
    <t>1000</t>
  </si>
  <si>
    <t>1030</t>
  </si>
  <si>
    <t>1100</t>
  </si>
  <si>
    <t>Vekting</t>
  </si>
  <si>
    <t>1130</t>
  </si>
  <si>
    <t>Timer netto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</si>
  <si>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</si>
  <si>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</si>
  <si>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</si>
  <si>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</si>
  <si>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</si>
  <si>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</si>
  <si>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</si>
  <si>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</si>
  <si>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</si>
  <si>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</si>
  <si>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</si>
  <si>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</si>
  <si>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</si>
  <si>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</si>
  <si>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</si>
  <si>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</si>
  <si>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</si>
  <si>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</si>
  <si>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2100</t>
  </si>
  <si>
    <t>2130</t>
  </si>
  <si>
    <t>2200</t>
  </si>
  <si>
    <t>2230</t>
  </si>
  <si>
    <t>2300</t>
  </si>
  <si>
    <t>Abildsø N11-1</t>
  </si>
  <si>
    <t>Abildsø N11-2</t>
  </si>
  <si>
    <t>Abildsø G9</t>
  </si>
  <si>
    <t>Alna idr.park</t>
  </si>
  <si>
    <t>Alna N7</t>
  </si>
  <si>
    <t>Alna G7</t>
  </si>
  <si>
    <t>Bislett Stadion</t>
  </si>
  <si>
    <t>Bislett Stadion Friidrett</t>
  </si>
  <si>
    <t>Bjølsenparken</t>
  </si>
  <si>
    <t>Bislett Stadion N11</t>
  </si>
  <si>
    <t>Bjølsenparken KG5-1</t>
  </si>
  <si>
    <t>Bislett Stadion Friidrett inne</t>
  </si>
  <si>
    <t>Bjølsenparken KG5-2</t>
  </si>
  <si>
    <t>Bjørndalen idr.park</t>
  </si>
  <si>
    <t>Bjørndalen KG11</t>
  </si>
  <si>
    <t>Bjøråsen</t>
  </si>
  <si>
    <t>Bjøråsen KG11</t>
  </si>
  <si>
    <t>Bjørndalen KG9</t>
  </si>
  <si>
    <t>Bjørndalen N7-1</t>
  </si>
  <si>
    <t>Brynbanen</t>
  </si>
  <si>
    <t>Brynbanen KG11</t>
  </si>
  <si>
    <t>Bjørndalen N7-2</t>
  </si>
  <si>
    <t>Bjørndalen N7-3</t>
  </si>
  <si>
    <t>Bråtenbanen</t>
  </si>
  <si>
    <t>Bråtenbanen G9</t>
  </si>
  <si>
    <t>Bjørndalen N7-4</t>
  </si>
  <si>
    <t>Bøler idr.plass</t>
  </si>
  <si>
    <t>Bjørndalen G7-1</t>
  </si>
  <si>
    <t>Bøler G11</t>
  </si>
  <si>
    <t>Bjørndalen G7-2</t>
  </si>
  <si>
    <t>Caltexløkka</t>
  </si>
  <si>
    <t>Caltexløkka KG11</t>
  </si>
  <si>
    <t>Bjørndalen KG5</t>
  </si>
  <si>
    <t>Dælenenga</t>
  </si>
  <si>
    <t>Ekeberg idr.park</t>
  </si>
  <si>
    <t>Dælenenga KG11</t>
  </si>
  <si>
    <t>Ekeberg KG11-1</t>
  </si>
  <si>
    <t>Ellingsrud idr.park</t>
  </si>
  <si>
    <t>Ekeberg KG11-2</t>
  </si>
  <si>
    <t>Ellingsrud KG11</t>
  </si>
  <si>
    <t>Ekeberg Cricket 1</t>
  </si>
  <si>
    <t>Ellingsrud G11</t>
  </si>
  <si>
    <t>Ekeberg Cricket 2</t>
  </si>
  <si>
    <t>Frogner Stadion</t>
  </si>
  <si>
    <t>Ekeberg Cricket 3</t>
  </si>
  <si>
    <t>Frogner Stadion KG11</t>
  </si>
  <si>
    <t>Ekeberg N11-1</t>
  </si>
  <si>
    <t>Ekeberg N11-2</t>
  </si>
  <si>
    <t>Frogner Tennis</t>
  </si>
  <si>
    <t>Ekeberg N11-3</t>
  </si>
  <si>
    <t>Ekeberg N11-4</t>
  </si>
  <si>
    <t>Frogner Tennis Gr1</t>
  </si>
  <si>
    <t>Furuset aktivitetspark</t>
  </si>
  <si>
    <t>Frogner Tennis HC2</t>
  </si>
  <si>
    <t>Furuset "Trimmen" KG7</t>
  </si>
  <si>
    <t>Frogner Tennis Gr3</t>
  </si>
  <si>
    <t>Furuset idr.park</t>
  </si>
  <si>
    <t>Frogner Tennis HC4</t>
  </si>
  <si>
    <t>Furuset KG11</t>
  </si>
  <si>
    <t>Frogner Tennis Gr5</t>
  </si>
  <si>
    <t>Frogner Tennis Gr6</t>
  </si>
  <si>
    <t>Furuset N11</t>
  </si>
  <si>
    <t>Frogner Tennis Gr7</t>
  </si>
  <si>
    <t>Furuset Cricket (Stubberudmyra)</t>
  </si>
  <si>
    <t>Frogner Tennis Gr8</t>
  </si>
  <si>
    <t>Grefsen skole</t>
  </si>
  <si>
    <t>Frogner Tennis Gr9</t>
  </si>
  <si>
    <t>Grefsen skole KG7</t>
  </si>
  <si>
    <t>Frogner Tennis Gr10</t>
  </si>
  <si>
    <t>Frogner Tennis Gr11</t>
  </si>
  <si>
    <t>Grefsen Stadion</t>
  </si>
  <si>
    <t>Grefsen Stadion KG11</t>
  </si>
  <si>
    <t>Frogner Tennis HC12</t>
  </si>
  <si>
    <t>Grefsenmyra</t>
  </si>
  <si>
    <t>Grefsenmyra KG5-1</t>
  </si>
  <si>
    <t>Greibanen</t>
  </si>
  <si>
    <t>Grefsenmyra KG5-2</t>
  </si>
  <si>
    <t>Greibanen KG11</t>
  </si>
  <si>
    <t>Grefsenmyra KG5-3</t>
  </si>
  <si>
    <t>Greibanen G7</t>
  </si>
  <si>
    <t>Gressbanen KG11</t>
  </si>
  <si>
    <t>Grorud idr.park</t>
  </si>
  <si>
    <t>Grorud KG11-1</t>
  </si>
  <si>
    <t>Gressbanen KG9</t>
  </si>
  <si>
    <t>Grorud KG11-2</t>
  </si>
  <si>
    <t>Grünerhagen</t>
  </si>
  <si>
    <t>Grünerhagen KG5</t>
  </si>
  <si>
    <t>Hallager idr.park</t>
  </si>
  <si>
    <t>Hallager KG11</t>
  </si>
  <si>
    <t>Haraløkka idr.park</t>
  </si>
  <si>
    <t>Hallager KG9 (Hundejordet)</t>
  </si>
  <si>
    <t>Hasle skole</t>
  </si>
  <si>
    <t>Haraløkka KG11-1</t>
  </si>
  <si>
    <t>Hasle skole KG7</t>
  </si>
  <si>
    <t>Haugerud idr.park</t>
  </si>
  <si>
    <t>Haraløkka KG11-2</t>
  </si>
  <si>
    <t>Haugerud KG11</t>
  </si>
  <si>
    <t>Hemningbanen</t>
  </si>
  <si>
    <t>Haraløkka N9</t>
  </si>
  <si>
    <t>Hemingbanen KG11</t>
  </si>
  <si>
    <t>Holmlia idr.park</t>
  </si>
  <si>
    <t>Haraløkka Friplass</t>
  </si>
  <si>
    <t>Holmlia KG11</t>
  </si>
  <si>
    <t>Hemingbanen KG9</t>
  </si>
  <si>
    <t>Holmlia KG7-1</t>
  </si>
  <si>
    <t>Hullebergmyra</t>
  </si>
  <si>
    <t>Hullebergmyra KG5-1</t>
  </si>
  <si>
    <t>Holmlia KG7-2</t>
  </si>
  <si>
    <t>Hemingbanen KG7</t>
  </si>
  <si>
    <t>Hullebergmyra KG5-2</t>
  </si>
  <si>
    <t>Hemingbanen KG5-1</t>
  </si>
  <si>
    <t>Humleby</t>
  </si>
  <si>
    <t>Hullebergmyra KG5-3</t>
  </si>
  <si>
    <t>Humleby KG7</t>
  </si>
  <si>
    <t>Hemingbanen KG5-2</t>
  </si>
  <si>
    <t>Humleby KG5</t>
  </si>
  <si>
    <t>Hullebergmyra KG5-4</t>
  </si>
  <si>
    <t>Hemingbanen KG5-3</t>
  </si>
  <si>
    <t>Høybråten Friplass</t>
  </si>
  <si>
    <t>Høybråten idr.park</t>
  </si>
  <si>
    <t xml:space="preserve">Jeriko
</t>
  </si>
  <si>
    <t>Jeriko KG7</t>
  </si>
  <si>
    <t>Høybråten KG11</t>
  </si>
  <si>
    <t>Jesperud</t>
  </si>
  <si>
    <t>Jordal</t>
  </si>
  <si>
    <t>Høybråten KG7</t>
  </si>
  <si>
    <t>Jesperud KG11</t>
  </si>
  <si>
    <t>Jordal KG11</t>
  </si>
  <si>
    <t>Høybråten KG5-1</t>
  </si>
  <si>
    <t>Kalbakken</t>
  </si>
  <si>
    <t>Kampen skole</t>
  </si>
  <si>
    <t>Kalbakken KG11-1</t>
  </si>
  <si>
    <t>Kampen skole KG7</t>
  </si>
  <si>
    <t>Høybråten KG5-2</t>
  </si>
  <si>
    <t>Kalbakken KG11-2</t>
  </si>
  <si>
    <t>Klosterenga</t>
  </si>
  <si>
    <t>Høybråten KG5-3</t>
  </si>
  <si>
    <t>Klosterenga KG7</t>
  </si>
  <si>
    <t>Klemetsrud idr.park</t>
  </si>
  <si>
    <t>Klemetsrud N11</t>
  </si>
  <si>
    <t>Klemetsrud G7</t>
  </si>
  <si>
    <t>Korsvoll idr.park</t>
  </si>
  <si>
    <t>Kollbanen</t>
  </si>
  <si>
    <t>Korsvoll KG11</t>
  </si>
  <si>
    <t>Kollbanen N7</t>
  </si>
  <si>
    <t>Korsvoll KG7</t>
  </si>
  <si>
    <t>Kringsjå idr.park</t>
  </si>
  <si>
    <t>Kringsjå KG11-1</t>
  </si>
  <si>
    <t>Korsvoll G7</t>
  </si>
  <si>
    <t>Lambertseter idr.park</t>
  </si>
  <si>
    <t>Kringsjå KG11-2</t>
  </si>
  <si>
    <t>Lambertseter KG9</t>
  </si>
  <si>
    <t>Kringsjå N9</t>
  </si>
  <si>
    <t>Lindeberg idr.park</t>
  </si>
  <si>
    <t>Lindeberg KG7</t>
  </si>
  <si>
    <t>Kringsjå KG9</t>
  </si>
  <si>
    <t>Lambertseter Friidrett</t>
  </si>
  <si>
    <t>Stevner kommer i tillegg</t>
  </si>
  <si>
    <t>Linderud idr.park</t>
  </si>
  <si>
    <t>Lambertseter IF oppfordres til å samarbeide for å planlegge treningstider</t>
  </si>
  <si>
    <t>Løen idr.park</t>
  </si>
  <si>
    <t>Lambertseter Grus</t>
  </si>
  <si>
    <t>Linderud KG11</t>
  </si>
  <si>
    <t>Løren KG11</t>
  </si>
  <si>
    <t>Løren KG7</t>
  </si>
  <si>
    <t>Manglerud idr.park</t>
  </si>
  <si>
    <t>Marienlyst</t>
  </si>
  <si>
    <t>Manglerud KG11</t>
  </si>
  <si>
    <t>Marienlyst KG11</t>
  </si>
  <si>
    <t>Manglerud KG7</t>
  </si>
  <si>
    <t>Merkantilbanen</t>
  </si>
  <si>
    <t>Merkantilbanen N9</t>
  </si>
  <si>
    <t>Monolitten</t>
  </si>
  <si>
    <t>Monolitten KG5</t>
  </si>
  <si>
    <t>Mortensrud idr.park</t>
  </si>
  <si>
    <t>Muselunden</t>
  </si>
  <si>
    <t>Mortensrud KG11</t>
  </si>
  <si>
    <t>Myrerfeltet</t>
  </si>
  <si>
    <t>Muselunden KG11</t>
  </si>
  <si>
    <t>Myrerfeltet KG11</t>
  </si>
  <si>
    <t>Mortensrud Landhockey</t>
  </si>
  <si>
    <t>Myrerfeltet N11</t>
  </si>
  <si>
    <t>Muselunden KG7</t>
  </si>
  <si>
    <t>Mortenstud G7</t>
  </si>
  <si>
    <t>Nordjordet</t>
  </si>
  <si>
    <t>Nordre Åsen idr.park</t>
  </si>
  <si>
    <t>Nordstrand idr.park</t>
  </si>
  <si>
    <t>Nordjordet KG5</t>
  </si>
  <si>
    <t>Nordstrand KG11</t>
  </si>
  <si>
    <t>Nordre Åsen KG11-1</t>
  </si>
  <si>
    <t>Prinsdal idr.park</t>
  </si>
  <si>
    <t>Nordstrand KG9</t>
  </si>
  <si>
    <t>Nordre Åsen KG11-2</t>
  </si>
  <si>
    <t>Prinsdal KG11</t>
  </si>
  <si>
    <t>Prinsdal KG7</t>
  </si>
  <si>
    <t>Nordre Åsen N11</t>
  </si>
  <si>
    <t>Risbanen</t>
  </si>
  <si>
    <t>Prinsdal G7</t>
  </si>
  <si>
    <t>Nordre Åsen KG5</t>
  </si>
  <si>
    <t>Rommensletta idr.park</t>
  </si>
  <si>
    <t>Rustad idr.park</t>
  </si>
  <si>
    <t>Røa idr.park</t>
  </si>
  <si>
    <t>Rommen KG11</t>
  </si>
  <si>
    <t>Rustad KG11</t>
  </si>
  <si>
    <t>Røa KG11-1</t>
  </si>
  <si>
    <t>Rommen N11</t>
  </si>
  <si>
    <t>Rustad N11-1</t>
  </si>
  <si>
    <t>Rommen Baseball</t>
  </si>
  <si>
    <t>Røa KG11-2</t>
  </si>
  <si>
    <t>Rustad N11-2</t>
  </si>
  <si>
    <t>Rustad N11-3</t>
  </si>
  <si>
    <t>Røa KG7</t>
  </si>
  <si>
    <t>Rommen Cricket</t>
  </si>
  <si>
    <t>Stovner Stadion</t>
  </si>
  <si>
    <t>Tonsenhagen idr.park</t>
  </si>
  <si>
    <t>Sinober N5-1</t>
  </si>
  <si>
    <t>Stovner Stadion Friidrett</t>
  </si>
  <si>
    <t>Tonsenhagen KG11</t>
  </si>
  <si>
    <t>Sinober N5-2</t>
  </si>
  <si>
    <t>Stovner Stadion G11</t>
  </si>
  <si>
    <t>Tonsenhagen KG7</t>
  </si>
  <si>
    <t>Trasop idr.park</t>
  </si>
  <si>
    <t>Tveita idr.park</t>
  </si>
  <si>
    <t>Tonsenhagen skole G9</t>
  </si>
  <si>
    <t>Trasop KG11</t>
  </si>
  <si>
    <t>Tveita KG7</t>
  </si>
  <si>
    <t>Trasop Friidrett</t>
  </si>
  <si>
    <t>Tveita G11</t>
  </si>
  <si>
    <t>Tørteberg</t>
  </si>
  <si>
    <t>Trasop KG9</t>
  </si>
  <si>
    <t>Tørteberg KG11-1</t>
  </si>
  <si>
    <t>Ullern idr.park</t>
  </si>
  <si>
    <t>Tørteberg KG11-2</t>
  </si>
  <si>
    <t>Ullern KG11-1</t>
  </si>
  <si>
    <t>Trasop KG7</t>
  </si>
  <si>
    <t>Valle Hovin idr.park</t>
  </si>
  <si>
    <t>Trasop KG5</t>
  </si>
  <si>
    <t>Ullern KG11-2</t>
  </si>
  <si>
    <t>Valle Hovin KG11-1</t>
  </si>
  <si>
    <t>Valle Hovin KG11-2</t>
  </si>
  <si>
    <t>Ullern KG7</t>
  </si>
  <si>
    <t>Veitvet idr.park</t>
  </si>
  <si>
    <t>Veitvet KG11</t>
  </si>
  <si>
    <t>Valle Hovin N11</t>
  </si>
  <si>
    <t>Valle Hovin N9</t>
  </si>
  <si>
    <t>Veitvet KG7</t>
  </si>
  <si>
    <t>Voksen</t>
  </si>
  <si>
    <t>Voksen KG11</t>
  </si>
  <si>
    <t>Valle Hovin KG7-1</t>
  </si>
  <si>
    <t>Voksen G9</t>
  </si>
  <si>
    <t>Voldsløkka idr.park</t>
  </si>
  <si>
    <t>Valle Hovin KG7-2</t>
  </si>
  <si>
    <t>Voldsløkka KG11 (Bjølsen kunstgress)</t>
  </si>
  <si>
    <t>Øvre Foss</t>
  </si>
  <si>
    <t>Valle Hovin KG7-3</t>
  </si>
  <si>
    <t>Øvre Foss KG7</t>
  </si>
  <si>
    <t>Voldsløkka Landhockey</t>
  </si>
  <si>
    <t>Årvoll idr.park</t>
  </si>
  <si>
    <t>Årvollbanen KG11</t>
  </si>
  <si>
    <t>Voldsløkka N11</t>
  </si>
  <si>
    <t>Voldsløkka N9</t>
  </si>
  <si>
    <t>Voldsløkka N7-1</t>
  </si>
  <si>
    <t>Voldsløkka N7-2</t>
  </si>
  <si>
    <t>Voldsløkka Rugby</t>
  </si>
  <si>
    <t>Voldsløkka Rugby Trening</t>
  </si>
  <si>
    <t>Mortensrud Landhockey - Klubbfordeling</t>
  </si>
  <si>
    <t>MASK</t>
  </si>
  <si>
    <t>Furuset "Trimmen" KG7 - Klubbfordeling</t>
  </si>
  <si>
    <t>Furuset</t>
  </si>
  <si>
    <t>Furuset og 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</si>
</sst>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4"/>
      <color theme="1"/>
      <name val="Arial"/>
    </font>
    <font>
      <b/>
      <sz val="10"/>
      <color rgb="FF1C4587"/>
      <name val="Arial"/>
    </font>
    <font>
      <b/>
      <sz val="10"/>
      <color rgb="FFFFF2CC"/>
      <name val="Arial"/>
    </font>
    <font>
      <b/>
      <sz val="10"/>
      <color rgb="FF7F6000"/>
      <name val="Arial"/>
    </font>
    <font>
      <b/>
      <sz val="10"/>
      <color rgb="FF274E13"/>
      <name val="Arial"/>
    </font>
    <font>
      <b/>
      <sz val="10"/>
      <color rgb="FF783F04"/>
      <name val="Arial"/>
    </font>
    <font>
      <b/>
      <sz val="10"/>
      <color rgb="FF0C343D"/>
      <name val="Arial"/>
    </font>
    <font>
      <b/>
      <sz val="10"/>
      <color rgb="FFD0E0E3"/>
      <name val="Arial"/>
    </font>
    <font>
      <b/>
      <sz val="10"/>
      <color rgb="FFD9EAD3"/>
      <name val="Arial"/>
    </font>
    <font>
      <b/>
      <sz val="10"/>
      <color rgb="FFFCE5CD"/>
      <name val="Arial"/>
    </font>
    <font>
      <b/>
      <sz val="10"/>
      <color rgb="FF20124D"/>
      <name val="Arial"/>
    </font>
    <font>
      <b/>
      <sz val="10"/>
      <color rgb="FFF3F3F3"/>
      <name val="Arial"/>
    </font>
    <font>
      <sz val="10"/>
      <name val="Arial"/>
    </font>
    <font>
      <b/>
      <sz val="12"/>
      <color rgb="FFD9EAD3"/>
      <name val="Arial"/>
    </font>
    <font>
      <sz val="12"/>
      <color theme="1"/>
      <name val="Arial"/>
    </font>
    <font>
      <b/>
      <sz val="12"/>
      <color rgb="FF274E13"/>
      <name val="Arial"/>
    </font>
    <font>
      <b/>
      <sz val="12"/>
      <color theme="1"/>
      <name val="Arial"/>
    </font>
    <font>
      <b/>
      <sz val="12"/>
      <color rgb="FFFCE5CD"/>
      <name val="Arial"/>
    </font>
    <font>
      <b/>
      <sz val="12"/>
      <color rgb="FF7F6000"/>
      <name val="Arial"/>
    </font>
    <font>
      <b/>
      <sz val="12"/>
      <color rgb="FFCFE2F3"/>
      <name val="Arial"/>
    </font>
    <font>
      <b/>
      <sz val="12"/>
      <color rgb="FFFFF2CC"/>
      <name val="Arial"/>
    </font>
    <font>
      <sz val="10"/>
      <color theme="7" tint="0.79998168889431442"/>
      <name val="Arial"/>
      <family val="2"/>
    </font>
    <font>
      <b/>
      <sz val="12"/>
      <color rgb="FFD9EAD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7F6000"/>
        <bgColor rgb="FF7F60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0C343D"/>
        <bgColor rgb="FF0C343D"/>
      </patternFill>
    </fill>
    <fill>
      <patternFill patternType="solid">
        <fgColor rgb="FF274E13"/>
        <bgColor rgb="FF274E13"/>
      </patternFill>
    </fill>
    <fill>
      <patternFill patternType="solid">
        <fgColor rgb="FF783F04"/>
        <bgColor rgb="FF783F04"/>
      </patternFill>
    </fill>
    <fill>
      <patternFill patternType="solid">
        <fgColor rgb="FFD9D2E9"/>
        <bgColor rgb="FFD9D2E9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073763"/>
        <bgColor rgb="FF073763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164" fontId="2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4" fontId="4" fillId="2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4" fontId="6" fillId="4" borderId="1" xfId="0" applyNumberFormat="1" applyFont="1" applyFill="1" applyBorder="1" applyAlignment="1"/>
    <xf numFmtId="4" fontId="7" fillId="5" borderId="1" xfId="0" applyNumberFormat="1" applyFont="1" applyFill="1" applyBorder="1" applyAlignment="1"/>
    <xf numFmtId="4" fontId="8" fillId="6" borderId="1" xfId="0" applyNumberFormat="1" applyFont="1" applyFill="1" applyBorder="1" applyAlignment="1"/>
    <xf numFmtId="4" fontId="9" fillId="7" borderId="1" xfId="0" applyNumberFormat="1" applyFont="1" applyFill="1" applyBorder="1" applyAlignment="1"/>
    <xf numFmtId="164" fontId="2" fillId="0" borderId="0" xfId="0" applyNumberFormat="1" applyFont="1"/>
    <xf numFmtId="4" fontId="10" fillId="8" borderId="1" xfId="0" applyNumberFormat="1" applyFont="1" applyFill="1" applyBorder="1" applyAlignment="1"/>
    <xf numFmtId="4" fontId="11" fillId="9" borderId="1" xfId="0" applyNumberFormat="1" applyFont="1" applyFill="1" applyBorder="1" applyAlignment="1"/>
    <xf numFmtId="4" fontId="12" fillId="10" borderId="1" xfId="0" applyNumberFormat="1" applyFont="1" applyFill="1" applyBorder="1" applyAlignment="1"/>
    <xf numFmtId="49" fontId="2" fillId="0" borderId="0" xfId="0" applyNumberFormat="1" applyFont="1" applyAlignment="1"/>
    <xf numFmtId="4" fontId="13" fillId="11" borderId="1" xfId="0" applyNumberFormat="1" applyFont="1" applyFill="1" applyBorder="1" applyAlignment="1"/>
    <xf numFmtId="4" fontId="14" fillId="12" borderId="1" xfId="0" applyNumberFormat="1" applyFont="1" applyFill="1" applyBorder="1" applyAlignment="1"/>
    <xf numFmtId="0" fontId="2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2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/>
    <xf numFmtId="10" fontId="1" fillId="0" borderId="1" xfId="0" applyNumberFormat="1" applyFont="1" applyBorder="1"/>
    <xf numFmtId="0" fontId="4" fillId="2" borderId="3" xfId="0" applyFont="1" applyFill="1" applyBorder="1" applyAlignment="1"/>
    <xf numFmtId="0" fontId="5" fillId="3" borderId="1" xfId="0" applyFont="1" applyFill="1" applyBorder="1" applyAlignment="1"/>
    <xf numFmtId="0" fontId="6" fillId="4" borderId="1" xfId="0" applyFont="1" applyFill="1" applyBorder="1" applyAlignment="1"/>
    <xf numFmtId="0" fontId="7" fillId="5" borderId="1" xfId="0" applyFont="1" applyFill="1" applyBorder="1" applyAlignment="1"/>
    <xf numFmtId="0" fontId="8" fillId="6" borderId="1" xfId="0" applyFont="1" applyFill="1" applyBorder="1" applyAlignment="1"/>
    <xf numFmtId="0" fontId="9" fillId="7" borderId="1" xfId="0" applyFont="1" applyFill="1" applyBorder="1" applyAlignment="1"/>
    <xf numFmtId="0" fontId="10" fillId="8" borderId="1" xfId="0" applyFont="1" applyFill="1" applyBorder="1" applyAlignment="1"/>
    <xf numFmtId="0" fontId="11" fillId="9" borderId="1" xfId="0" applyFont="1" applyFill="1" applyBorder="1" applyAlignment="1"/>
    <xf numFmtId="0" fontId="12" fillId="10" borderId="1" xfId="0" applyFont="1" applyFill="1" applyBorder="1" applyAlignment="1"/>
    <xf numFmtId="0" fontId="13" fillId="11" borderId="1" xfId="0" applyFont="1" applyFill="1" applyBorder="1" applyAlignment="1"/>
    <xf numFmtId="0" fontId="14" fillId="12" borderId="1" xfId="0" applyFont="1" applyFill="1" applyBorder="1" applyAlignment="1"/>
    <xf numFmtId="0" fontId="2" fillId="0" borderId="0" xfId="0" applyFont="1"/>
    <xf numFmtId="49" fontId="2" fillId="0" borderId="0" xfId="0" applyNumberFormat="1" applyFont="1"/>
    <xf numFmtId="49" fontId="2" fillId="0" borderId="4" xfId="0" applyNumberFormat="1" applyFont="1" applyBorder="1"/>
    <xf numFmtId="2" fontId="2" fillId="0" borderId="5" xfId="0" applyNumberFormat="1" applyFont="1" applyBorder="1"/>
    <xf numFmtId="2" fontId="2" fillId="0" borderId="0" xfId="0" applyNumberFormat="1" applyFont="1"/>
    <xf numFmtId="4" fontId="2" fillId="0" borderId="0" xfId="0" applyNumberFormat="1" applyFont="1"/>
    <xf numFmtId="0" fontId="1" fillId="0" borderId="6" xfId="0" applyFont="1" applyBorder="1"/>
    <xf numFmtId="2" fontId="1" fillId="0" borderId="7" xfId="0" applyNumberFormat="1" applyFont="1" applyBorder="1"/>
    <xf numFmtId="2" fontId="1" fillId="0" borderId="6" xfId="0" applyNumberFormat="1" applyFont="1" applyBorder="1"/>
    <xf numFmtId="0" fontId="17" fillId="0" borderId="0" xfId="0" applyFont="1"/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0" fontId="2" fillId="13" borderId="11" xfId="0" applyFont="1" applyFill="1" applyBorder="1"/>
    <xf numFmtId="0" fontId="2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2" fillId="0" borderId="11" xfId="0" applyFont="1" applyBorder="1"/>
    <xf numFmtId="49" fontId="2" fillId="0" borderId="0" xfId="0" applyNumberFormat="1" applyFont="1" applyAlignment="1">
      <alignment horizontal="right"/>
    </xf>
    <xf numFmtId="0" fontId="1" fillId="0" borderId="9" xfId="0" applyFont="1" applyBorder="1"/>
    <xf numFmtId="2" fontId="1" fillId="0" borderId="9" xfId="0" applyNumberFormat="1" applyFont="1" applyBorder="1"/>
    <xf numFmtId="0" fontId="2" fillId="0" borderId="0" xfId="0" applyFont="1" applyAlignment="1">
      <alignment horizontal="right"/>
    </xf>
    <xf numFmtId="0" fontId="2" fillId="15" borderId="0" xfId="0" applyFont="1" applyFill="1"/>
    <xf numFmtId="0" fontId="2" fillId="0" borderId="11" xfId="0" applyFont="1" applyBorder="1" applyAlignment="1"/>
    <xf numFmtId="0" fontId="2" fillId="15" borderId="0" xfId="0" applyFont="1" applyFill="1" applyAlignment="1"/>
    <xf numFmtId="0" fontId="2" fillId="0" borderId="4" xfId="0" applyFont="1" applyBorder="1"/>
    <xf numFmtId="2" fontId="2" fillId="0" borderId="0" xfId="0" applyNumberFormat="1" applyFont="1" applyAlignment="1"/>
    <xf numFmtId="0" fontId="2" fillId="0" borderId="0" xfId="0" applyFont="1" applyAlignment="1"/>
    <xf numFmtId="0" fontId="24" fillId="19" borderId="11" xfId="0" applyFont="1" applyFill="1" applyBorder="1" applyAlignment="1"/>
    <xf numFmtId="0" fontId="2" fillId="20" borderId="11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16" fillId="9" borderId="8" xfId="0" applyFont="1" applyFill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8" fillId="14" borderId="8" xfId="0" applyFont="1" applyFill="1" applyBorder="1" applyAlignment="1">
      <alignment horizontal="center"/>
    </xf>
    <xf numFmtId="0" fontId="19" fillId="16" borderId="8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/>
    <xf numFmtId="0" fontId="15" fillId="0" borderId="6" xfId="0" applyFont="1" applyBorder="1"/>
    <xf numFmtId="0" fontId="20" fillId="10" borderId="8" xfId="0" applyFont="1" applyFill="1" applyBorder="1" applyAlignment="1">
      <alignment horizontal="center"/>
    </xf>
    <xf numFmtId="0" fontId="19" fillId="17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18" borderId="8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</cellXfs>
  <cellStyles count="1">
    <cellStyle name="Normal" xfId="0" builtinId="0"/>
  </cellStyles>
  <dxfs count="173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55" Type="http://schemas.openxmlformats.org/officeDocument/2006/relationships/worksheet" Target="worksheets/sheet54.xml"/><Relationship Id="rId63" Type="http://schemas.openxmlformats.org/officeDocument/2006/relationships/worksheet" Target="worksheets/sheet62.xml"/><Relationship Id="rId68" Type="http://schemas.openxmlformats.org/officeDocument/2006/relationships/worksheet" Target="worksheets/sheet67.xml"/><Relationship Id="rId76" Type="http://schemas.openxmlformats.org/officeDocument/2006/relationships/worksheet" Target="worksheets/sheet75.xml"/><Relationship Id="rId84" Type="http://schemas.openxmlformats.org/officeDocument/2006/relationships/calcChain" Target="calcChain.xml"/><Relationship Id="rId7" Type="http://schemas.openxmlformats.org/officeDocument/2006/relationships/worksheet" Target="worksheets/sheet6.xml"/><Relationship Id="rId71" Type="http://schemas.openxmlformats.org/officeDocument/2006/relationships/worksheet" Target="worksheets/sheet7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worksheet" Target="worksheets/sheet52.xml"/><Relationship Id="rId58" Type="http://schemas.openxmlformats.org/officeDocument/2006/relationships/worksheet" Target="worksheets/sheet57.xml"/><Relationship Id="rId66" Type="http://schemas.openxmlformats.org/officeDocument/2006/relationships/worksheet" Target="worksheets/sheet65.xml"/><Relationship Id="rId74" Type="http://schemas.openxmlformats.org/officeDocument/2006/relationships/worksheet" Target="worksheets/sheet73.xml"/><Relationship Id="rId79" Type="http://schemas.openxmlformats.org/officeDocument/2006/relationships/worksheet" Target="worksheets/sheet78.xml"/><Relationship Id="rId87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61" Type="http://schemas.openxmlformats.org/officeDocument/2006/relationships/worksheet" Target="worksheets/sheet60.xml"/><Relationship Id="rId82" Type="http://schemas.openxmlformats.org/officeDocument/2006/relationships/styles" Target="styles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56" Type="http://schemas.openxmlformats.org/officeDocument/2006/relationships/worksheet" Target="worksheets/sheet55.xml"/><Relationship Id="rId64" Type="http://schemas.openxmlformats.org/officeDocument/2006/relationships/worksheet" Target="worksheets/sheet63.xml"/><Relationship Id="rId69" Type="http://schemas.openxmlformats.org/officeDocument/2006/relationships/worksheet" Target="worksheets/sheet68.xml"/><Relationship Id="rId77" Type="http://schemas.openxmlformats.org/officeDocument/2006/relationships/worksheet" Target="worksheets/sheet76.xml"/><Relationship Id="rId8" Type="http://schemas.openxmlformats.org/officeDocument/2006/relationships/worksheet" Target="worksheets/sheet7.xml"/><Relationship Id="rId51" Type="http://schemas.openxmlformats.org/officeDocument/2006/relationships/worksheet" Target="worksheets/sheet50.xml"/><Relationship Id="rId72" Type="http://schemas.openxmlformats.org/officeDocument/2006/relationships/worksheet" Target="worksheets/sheet71.xml"/><Relationship Id="rId80" Type="http://schemas.openxmlformats.org/officeDocument/2006/relationships/worksheet" Target="worksheets/sheet79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59" Type="http://schemas.openxmlformats.org/officeDocument/2006/relationships/worksheet" Target="worksheets/sheet58.xml"/><Relationship Id="rId67" Type="http://schemas.openxmlformats.org/officeDocument/2006/relationships/worksheet" Target="worksheets/sheet66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54" Type="http://schemas.openxmlformats.org/officeDocument/2006/relationships/worksheet" Target="worksheets/sheet53.xml"/><Relationship Id="rId62" Type="http://schemas.openxmlformats.org/officeDocument/2006/relationships/worksheet" Target="worksheets/sheet61.xml"/><Relationship Id="rId70" Type="http://schemas.openxmlformats.org/officeDocument/2006/relationships/worksheet" Target="worksheets/sheet69.xml"/><Relationship Id="rId75" Type="http://schemas.openxmlformats.org/officeDocument/2006/relationships/worksheet" Target="worksheets/sheet74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57" Type="http://schemas.openxmlformats.org/officeDocument/2006/relationships/worksheet" Target="worksheets/sheet56.xml"/><Relationship Id="rId10" Type="http://schemas.openxmlformats.org/officeDocument/2006/relationships/worksheet" Target="worksheets/sheet9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worksheet" Target="worksheets/sheet51.xml"/><Relationship Id="rId60" Type="http://schemas.openxmlformats.org/officeDocument/2006/relationships/worksheet" Target="worksheets/sheet59.xml"/><Relationship Id="rId65" Type="http://schemas.openxmlformats.org/officeDocument/2006/relationships/worksheet" Target="worksheets/sheet64.xml"/><Relationship Id="rId73" Type="http://schemas.openxmlformats.org/officeDocument/2006/relationships/worksheet" Target="worksheets/sheet72.xml"/><Relationship Id="rId78" Type="http://schemas.openxmlformats.org/officeDocument/2006/relationships/worksheet" Target="worksheets/sheet77.xml"/><Relationship Id="rId81" Type="http://schemas.openxmlformats.org/officeDocument/2006/relationships/theme" Target="theme/theme1.xml"/><Relationship Id="rId86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Prosentvis fordeling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01-C859-4424-8F4A-A84D3942484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Oversikt!$G$2:$Q$2</c:f>
              <c:strCache>
                <c:ptCount val="11"/>
                <c:pt idx="0">
                  <c:v>Am. fotball</c:v>
                </c:pt>
                <c:pt idx="1">
                  <c:v>Baseball/softball</c:v>
                </c:pt>
                <c:pt idx="2">
                  <c:v>Cricket</c:v>
                </c:pt>
                <c:pt idx="3">
                  <c:v>Fotball</c:v>
                </c:pt>
                <c:pt idx="4">
                  <c:v>Friidrett</c:v>
                </c:pt>
                <c:pt idx="5">
                  <c:v>Lacrosse</c:v>
                </c:pt>
                <c:pt idx="6">
                  <c:v>Landhockey</c:v>
                </c:pt>
                <c:pt idx="7">
                  <c:v>Rugby</c:v>
                </c:pt>
                <c:pt idx="8">
                  <c:v>Tennis</c:v>
                </c:pt>
                <c:pt idx="9">
                  <c:v>OBIK</c:v>
                </c:pt>
                <c:pt idx="10">
                  <c:v>Andre tiltak</c:v>
                </c:pt>
              </c:strCache>
            </c:strRef>
          </c:cat>
          <c:val>
            <c:numRef>
              <c:f>Oversikt!$G$3:$Q$3</c:f>
              <c:numCache>
                <c:formatCode>#,##0.00</c:formatCode>
                <c:ptCount val="11"/>
                <c:pt idx="0">
                  <c:v>38.333333333333336</c:v>
                </c:pt>
                <c:pt idx="1">
                  <c:v>13.838436256702991</c:v>
                </c:pt>
                <c:pt idx="2">
                  <c:v>200</c:v>
                </c:pt>
                <c:pt idx="3">
                  <c:v>3811.7053710430728</c:v>
                </c:pt>
                <c:pt idx="4">
                  <c:v>259.92432105172111</c:v>
                </c:pt>
                <c:pt idx="5">
                  <c:v>8</c:v>
                </c:pt>
                <c:pt idx="6">
                  <c:v>56.333333333333336</c:v>
                </c:pt>
                <c:pt idx="7">
                  <c:v>28.298045320878739</c:v>
                </c:pt>
                <c:pt idx="8">
                  <c:v>58.333333333333314</c:v>
                </c:pt>
                <c:pt idx="9">
                  <c:v>39.75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59-4424-8F4A-A84D39424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b-NO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99999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outlinePr summaryBelow="0" summaryRight="0"/>
  </sheetPr>
  <dimension ref="A1:AB1025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42578125" defaultRowHeight="15.75" customHeight="1" x14ac:dyDescent="0.2"/>
  <cols>
    <col min="1" max="1" width="27.28515625" customWidth="1"/>
    <col min="2" max="3" width="2.28515625" customWidth="1"/>
  </cols>
  <sheetData>
    <row r="1" spans="1:28" ht="30" customHeight="1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x14ac:dyDescent="0.2">
      <c r="A2" s="5" t="s">
        <v>3</v>
      </c>
      <c r="B2" s="5"/>
      <c r="C2" s="5"/>
      <c r="D2" s="5" t="s">
        <v>0</v>
      </c>
      <c r="E2" s="5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10" t="s">
        <v>11</v>
      </c>
      <c r="K2" s="11" t="s">
        <v>12</v>
      </c>
      <c r="L2" s="12" t="s">
        <v>13</v>
      </c>
      <c r="M2" s="14" t="s">
        <v>15</v>
      </c>
      <c r="N2" s="15" t="s">
        <v>18</v>
      </c>
      <c r="O2" s="16" t="s">
        <v>19</v>
      </c>
      <c r="P2" s="18" t="s">
        <v>21</v>
      </c>
      <c r="Q2" s="19" t="s">
        <v>22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.75" customHeight="1" x14ac:dyDescent="0.2">
      <c r="A3" s="21" t="s">
        <v>25</v>
      </c>
      <c r="B3" s="22"/>
      <c r="C3" s="22"/>
      <c r="D3" s="22"/>
      <c r="E3" s="22"/>
      <c r="F3" s="23"/>
      <c r="G3" s="24">
        <f t="shared" ref="G3:Q3" si="0">SUM(G5:G224)</f>
        <v>38.333333333333336</v>
      </c>
      <c r="H3" s="24">
        <f t="shared" si="0"/>
        <v>13.838436256702991</v>
      </c>
      <c r="I3" s="24">
        <f t="shared" si="0"/>
        <v>200</v>
      </c>
      <c r="J3" s="24">
        <f t="shared" si="0"/>
        <v>3811.7053710430728</v>
      </c>
      <c r="K3" s="24">
        <f t="shared" si="0"/>
        <v>259.92432105172111</v>
      </c>
      <c r="L3" s="24">
        <f t="shared" si="0"/>
        <v>8</v>
      </c>
      <c r="M3" s="24">
        <f t="shared" si="0"/>
        <v>56.333333333333336</v>
      </c>
      <c r="N3" s="24">
        <f t="shared" si="0"/>
        <v>28.298045320878739</v>
      </c>
      <c r="O3" s="24">
        <f t="shared" si="0"/>
        <v>58.333333333333314</v>
      </c>
      <c r="P3" s="24">
        <f t="shared" si="0"/>
        <v>39.75</v>
      </c>
      <c r="Q3" s="24">
        <f t="shared" si="0"/>
        <v>50</v>
      </c>
      <c r="R3" s="24">
        <f t="shared" ref="R3:R4" si="1">SUM(G3:Q3)</f>
        <v>4564.5161736723749</v>
      </c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.75" customHeight="1" x14ac:dyDescent="0.2">
      <c r="A4" s="21" t="s">
        <v>26</v>
      </c>
      <c r="B4" s="22"/>
      <c r="C4" s="22"/>
      <c r="D4" s="22"/>
      <c r="E4" s="22"/>
      <c r="F4" s="23"/>
      <c r="G4" s="26">
        <f t="shared" ref="G4:Q4" si="2">G3/$R$3</f>
        <v>8.398115347785548E-3</v>
      </c>
      <c r="H4" s="26">
        <f t="shared" si="2"/>
        <v>3.0317421891331141E-3</v>
      </c>
      <c r="I4" s="26">
        <f t="shared" si="2"/>
        <v>4.3816253988446338E-2</v>
      </c>
      <c r="J4" s="26">
        <f t="shared" si="2"/>
        <v>0.83507325333374183</v>
      </c>
      <c r="K4" s="26">
        <f t="shared" si="2"/>
        <v>5.6944550344883403E-2</v>
      </c>
      <c r="L4" s="26">
        <f t="shared" si="2"/>
        <v>1.7526501595378533E-3</v>
      </c>
      <c r="M4" s="26">
        <f t="shared" si="2"/>
        <v>1.2341578206745718E-2</v>
      </c>
      <c r="N4" s="26">
        <f t="shared" si="2"/>
        <v>6.1995717057809407E-3</v>
      </c>
      <c r="O4" s="26">
        <f t="shared" si="2"/>
        <v>1.2779740746630177E-2</v>
      </c>
      <c r="P4" s="26">
        <f t="shared" si="2"/>
        <v>8.7084804802037095E-3</v>
      </c>
      <c r="Q4" s="26">
        <f t="shared" si="2"/>
        <v>1.0954063497111585E-2</v>
      </c>
      <c r="R4" s="26">
        <f t="shared" si="1"/>
        <v>1</v>
      </c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2.75" x14ac:dyDescent="0.2">
      <c r="A5" s="38" t="str">
        <f>'Abildsø idr.park'!A3</f>
        <v>Abildsø KG11</v>
      </c>
      <c r="B5" s="38">
        <f>'Abildsø idr.park'!B3</f>
        <v>0</v>
      </c>
      <c r="C5" s="38">
        <f>'Abildsø idr.park'!C3</f>
        <v>0</v>
      </c>
      <c r="D5" s="38" t="str">
        <f>'Abildsø idr.park'!D3</f>
        <v>11er</v>
      </c>
      <c r="E5" s="38" t="str">
        <f>'Abildsø idr.park'!E3</f>
        <v>Ja</v>
      </c>
      <c r="F5" s="40" t="str">
        <f>'Abildsø idr.park'!F3</f>
        <v>Kunstgress</v>
      </c>
      <c r="G5" s="43">
        <f>'Abildsø idr.park'!G3</f>
        <v>0</v>
      </c>
      <c r="H5" s="43">
        <f>'Abildsø idr.park'!H3</f>
        <v>0</v>
      </c>
      <c r="I5" s="43">
        <f>'Abildsø idr.park'!I3</f>
        <v>0</v>
      </c>
      <c r="J5" s="43">
        <f>'Abildsø idr.park'!J3</f>
        <v>50</v>
      </c>
      <c r="K5" s="43">
        <f>'Abildsø idr.park'!K3</f>
        <v>0</v>
      </c>
      <c r="L5" s="43">
        <f>'Abildsø idr.park'!L3</f>
        <v>0</v>
      </c>
      <c r="M5" s="43">
        <f>'Abildsø idr.park'!M3</f>
        <v>0</v>
      </c>
      <c r="N5" s="43">
        <f>'Abildsø idr.park'!N3</f>
        <v>0</v>
      </c>
      <c r="O5" s="43">
        <f>'Abildsø idr.park'!O3</f>
        <v>0</v>
      </c>
      <c r="P5" s="43">
        <f>'Abildsø idr.park'!P3</f>
        <v>0</v>
      </c>
      <c r="Q5" s="43">
        <f>'Abildsø idr.park'!Q3</f>
        <v>0</v>
      </c>
    </row>
    <row r="6" spans="1:28" ht="12.75" x14ac:dyDescent="0.2">
      <c r="A6" s="38" t="str">
        <f>'Abildsø idr.park'!A4</f>
        <v>Abildsø N11-1</v>
      </c>
      <c r="B6" s="38">
        <f>'Abildsø idr.park'!B4</f>
        <v>0</v>
      </c>
      <c r="C6" s="38">
        <f>'Abildsø idr.park'!C4</f>
        <v>0</v>
      </c>
      <c r="D6" s="38" t="str">
        <f>'Abildsø idr.park'!D4</f>
        <v>11er</v>
      </c>
      <c r="E6" s="38" t="str">
        <f>'Abildsø idr.park'!E4</f>
        <v>Nei</v>
      </c>
      <c r="F6" s="40" t="str">
        <f>'Abildsø idr.park'!F4</f>
        <v>Naturgress</v>
      </c>
      <c r="G6" s="43">
        <f>'Abildsø idr.park'!G4</f>
        <v>0</v>
      </c>
      <c r="H6" s="43">
        <f>'Abildsø idr.park'!H4</f>
        <v>0</v>
      </c>
      <c r="I6" s="43">
        <f>'Abildsø idr.park'!I4</f>
        <v>0</v>
      </c>
      <c r="J6" s="43">
        <f>'Abildsø idr.park'!J4</f>
        <v>13.838436256702991</v>
      </c>
      <c r="K6" s="43">
        <f>'Abildsø idr.park'!K4</f>
        <v>0</v>
      </c>
      <c r="L6" s="43">
        <f>'Abildsø idr.park'!L4</f>
        <v>0</v>
      </c>
      <c r="M6" s="43">
        <f>'Abildsø idr.park'!M4</f>
        <v>0</v>
      </c>
      <c r="N6" s="43">
        <f>'Abildsø idr.park'!N4</f>
        <v>0</v>
      </c>
      <c r="O6" s="43">
        <f>'Abildsø idr.park'!O4</f>
        <v>0</v>
      </c>
      <c r="P6" s="43">
        <f>'Abildsø idr.park'!P4</f>
        <v>0</v>
      </c>
      <c r="Q6" s="43">
        <f>'Abildsø idr.park'!Q4</f>
        <v>0</v>
      </c>
    </row>
    <row r="7" spans="1:28" ht="12.75" x14ac:dyDescent="0.2">
      <c r="A7" s="38" t="str">
        <f>'Abildsø idr.park'!A5</f>
        <v>Abildsø N11-2</v>
      </c>
      <c r="B7" s="38">
        <f>'Abildsø idr.park'!B5</f>
        <v>0</v>
      </c>
      <c r="C7" s="38">
        <f>'Abildsø idr.park'!C5</f>
        <v>0</v>
      </c>
      <c r="D7" s="38" t="str">
        <f>'Abildsø idr.park'!D5</f>
        <v>11er</v>
      </c>
      <c r="E7" s="38" t="str">
        <f>'Abildsø idr.park'!E5</f>
        <v>Nei</v>
      </c>
      <c r="F7" s="40" t="str">
        <f>'Abildsø idr.park'!F5</f>
        <v>Naturgress</v>
      </c>
      <c r="G7" s="43">
        <f>'Abildsø idr.park'!G5</f>
        <v>0</v>
      </c>
      <c r="H7" s="43">
        <f>'Abildsø idr.park'!H5</f>
        <v>0</v>
      </c>
      <c r="I7" s="43">
        <f>'Abildsø idr.park'!I5</f>
        <v>0</v>
      </c>
      <c r="J7" s="43">
        <f>'Abildsø idr.park'!J5</f>
        <v>13.838436256702991</v>
      </c>
      <c r="K7" s="43">
        <f>'Abildsø idr.park'!K5</f>
        <v>0</v>
      </c>
      <c r="L7" s="43">
        <f>'Abildsø idr.park'!L5</f>
        <v>0</v>
      </c>
      <c r="M7" s="43">
        <f>'Abildsø idr.park'!M5</f>
        <v>0</v>
      </c>
      <c r="N7" s="43">
        <f>'Abildsø idr.park'!N5</f>
        <v>0</v>
      </c>
      <c r="O7" s="43">
        <f>'Abildsø idr.park'!O5</f>
        <v>0</v>
      </c>
      <c r="P7" s="43">
        <f>'Abildsø idr.park'!P5</f>
        <v>0</v>
      </c>
      <c r="Q7" s="43">
        <f>'Abildsø idr.park'!Q5</f>
        <v>0</v>
      </c>
    </row>
    <row r="8" spans="1:28" ht="12.75" x14ac:dyDescent="0.2">
      <c r="A8" s="38" t="str">
        <f>'Abildsø idr.park'!A6</f>
        <v>Abildsø G9</v>
      </c>
      <c r="B8" s="38">
        <f>'Abildsø idr.park'!B6</f>
        <v>0</v>
      </c>
      <c r="C8" s="38">
        <f>'Abildsø idr.park'!C6</f>
        <v>0</v>
      </c>
      <c r="D8" s="38" t="str">
        <f>'Abildsø idr.park'!D6</f>
        <v>9er</v>
      </c>
      <c r="E8" s="38" t="str">
        <f>'Abildsø idr.park'!E6</f>
        <v>Nei</v>
      </c>
      <c r="F8" s="40" t="str">
        <f>'Abildsø idr.park'!F6</f>
        <v>Grus</v>
      </c>
      <c r="G8" s="43">
        <f>'Abildsø idr.park'!G6</f>
        <v>0</v>
      </c>
      <c r="H8" s="43">
        <f>'Abildsø idr.park'!H6</f>
        <v>0</v>
      </c>
      <c r="I8" s="43">
        <f>'Abildsø idr.park'!I6</f>
        <v>0</v>
      </c>
      <c r="J8" s="43">
        <f>'Abildsø idr.park'!J6</f>
        <v>16.666666666666664</v>
      </c>
      <c r="K8" s="43">
        <f>'Abildsø idr.park'!K6</f>
        <v>0</v>
      </c>
      <c r="L8" s="43">
        <f>'Abildsø idr.park'!L6</f>
        <v>0</v>
      </c>
      <c r="M8" s="43">
        <f>'Abildsø idr.park'!M6</f>
        <v>0</v>
      </c>
      <c r="N8" s="43">
        <f>'Abildsø idr.park'!N6</f>
        <v>0</v>
      </c>
      <c r="O8" s="43">
        <f>'Abildsø idr.park'!O6</f>
        <v>0</v>
      </c>
      <c r="P8" s="43">
        <f>'Abildsø idr.park'!P6</f>
        <v>0</v>
      </c>
      <c r="Q8" s="43">
        <f>'Abildsø idr.park'!Q6</f>
        <v>0</v>
      </c>
    </row>
    <row r="9" spans="1:28" ht="12.75" x14ac:dyDescent="0.2">
      <c r="A9" s="38" t="str">
        <f>'Alna idr.park'!A3</f>
        <v>Alna N7</v>
      </c>
      <c r="B9" s="38">
        <f>'Alna idr.park'!B3</f>
        <v>0</v>
      </c>
      <c r="C9" s="38">
        <f>'Alna idr.park'!C3</f>
        <v>0</v>
      </c>
      <c r="D9" s="38" t="str">
        <f>'Alna idr.park'!D3</f>
        <v>7er</v>
      </c>
      <c r="E9" s="38" t="str">
        <f>'Alna idr.park'!E3</f>
        <v>Nei</v>
      </c>
      <c r="F9" s="40" t="str">
        <f>'Alna idr.park'!F3</f>
        <v>Naturgress</v>
      </c>
      <c r="G9" s="43">
        <f>'Alna idr.park'!G3</f>
        <v>0</v>
      </c>
      <c r="H9" s="43">
        <f>'Alna idr.park'!H3</f>
        <v>0</v>
      </c>
      <c r="I9" s="43">
        <f>'Alna idr.park'!I3</f>
        <v>0</v>
      </c>
      <c r="J9" s="43">
        <f>'Alna idr.park'!J3</f>
        <v>3.4596090641757478</v>
      </c>
      <c r="K9" s="43">
        <f>'Alna idr.park'!K3</f>
        <v>0</v>
      </c>
      <c r="L9" s="43">
        <f>'Alna idr.park'!L3</f>
        <v>0</v>
      </c>
      <c r="M9" s="43">
        <f>'Alna idr.park'!M3</f>
        <v>0</v>
      </c>
      <c r="N9" s="43">
        <f>'Alna idr.park'!N3</f>
        <v>0</v>
      </c>
      <c r="O9" s="43">
        <f>'Alna idr.park'!O3</f>
        <v>0</v>
      </c>
      <c r="P9" s="43">
        <f>'Alna idr.park'!P3</f>
        <v>0</v>
      </c>
      <c r="Q9" s="43">
        <f>'Alna idr.park'!Q3</f>
        <v>0</v>
      </c>
    </row>
    <row r="10" spans="1:28" ht="12.75" x14ac:dyDescent="0.2">
      <c r="A10" s="38" t="str">
        <f>'Alna idr.park'!A4</f>
        <v>Alna G7</v>
      </c>
      <c r="B10" s="38">
        <f>'Alna idr.park'!B4</f>
        <v>0</v>
      </c>
      <c r="C10" s="38">
        <f>'Alna idr.park'!C4</f>
        <v>0</v>
      </c>
      <c r="D10" s="38" t="str">
        <f>'Alna idr.park'!D4</f>
        <v>7er</v>
      </c>
      <c r="E10" s="38" t="str">
        <f>'Alna idr.park'!E4</f>
        <v>Nei</v>
      </c>
      <c r="F10" s="40" t="str">
        <f>'Alna idr.park'!F4</f>
        <v>Grus</v>
      </c>
      <c r="G10" s="43">
        <f>'Alna idr.park'!G4</f>
        <v>0</v>
      </c>
      <c r="H10" s="43">
        <f>'Alna idr.park'!H4</f>
        <v>0</v>
      </c>
      <c r="I10" s="43">
        <f>'Alna idr.park'!I4</f>
        <v>0</v>
      </c>
      <c r="J10" s="43">
        <f>'Alna idr.park'!J4</f>
        <v>8.3333333333333321</v>
      </c>
      <c r="K10" s="43">
        <f>'Alna idr.park'!K4</f>
        <v>0</v>
      </c>
      <c r="L10" s="43">
        <f>'Alna idr.park'!L4</f>
        <v>0</v>
      </c>
      <c r="M10" s="43">
        <f>'Alna idr.park'!M4</f>
        <v>0</v>
      </c>
      <c r="N10" s="43">
        <f>'Alna idr.park'!N4</f>
        <v>0</v>
      </c>
      <c r="O10" s="43">
        <f>'Alna idr.park'!O4</f>
        <v>0</v>
      </c>
      <c r="P10" s="43">
        <f>'Alna idr.park'!P4</f>
        <v>0</v>
      </c>
      <c r="Q10" s="43">
        <f>'Alna idr.park'!Q4</f>
        <v>0</v>
      </c>
    </row>
    <row r="11" spans="1:28" ht="12.75" x14ac:dyDescent="0.2">
      <c r="A11" s="38" t="str">
        <f>'Bislett stadion'!A3</f>
        <v>Bislett Stadion Friidrett</v>
      </c>
      <c r="B11" s="38">
        <f>'Bislett stadion'!B3</f>
        <v>0</v>
      </c>
      <c r="C11" s="38">
        <f>'Bislett stadion'!C3</f>
        <v>0</v>
      </c>
      <c r="D11" s="38" t="str">
        <f>'Bislett stadion'!D3</f>
        <v>11er</v>
      </c>
      <c r="E11" s="38" t="str">
        <f>'Bislett stadion'!E3</f>
        <v>Ja</v>
      </c>
      <c r="F11" s="40" t="str">
        <f>'Bislett stadion'!F3</f>
        <v>Kunstgress</v>
      </c>
      <c r="G11" s="43">
        <f>'Bislett stadion'!G3</f>
        <v>0</v>
      </c>
      <c r="H11" s="43">
        <f>'Bislett stadion'!H3</f>
        <v>0</v>
      </c>
      <c r="I11" s="43">
        <f>'Bislett stadion'!I3</f>
        <v>0</v>
      </c>
      <c r="J11" s="43">
        <f>'Bislett stadion'!J3</f>
        <v>0</v>
      </c>
      <c r="K11" s="43">
        <f>'Bislett stadion'!K3</f>
        <v>50</v>
      </c>
      <c r="L11" s="43">
        <f>'Bislett stadion'!L3</f>
        <v>0</v>
      </c>
      <c r="M11" s="43">
        <f>'Bislett stadion'!M3</f>
        <v>0</v>
      </c>
      <c r="N11" s="43">
        <f>'Bislett stadion'!N3</f>
        <v>0</v>
      </c>
      <c r="O11" s="43">
        <f>'Bislett stadion'!O3</f>
        <v>0</v>
      </c>
      <c r="P11" s="43">
        <f>'Bislett stadion'!P3</f>
        <v>0</v>
      </c>
      <c r="Q11" s="43">
        <f>'Bislett stadion'!Q3</f>
        <v>0</v>
      </c>
    </row>
    <row r="12" spans="1:28" ht="12.75" x14ac:dyDescent="0.2">
      <c r="A12" s="38" t="str">
        <f>'Bislett stadion'!A4</f>
        <v>Bislett Stadion N11</v>
      </c>
      <c r="B12" s="38">
        <f>'Bislett stadion'!B4</f>
        <v>0</v>
      </c>
      <c r="C12" s="38">
        <f>'Bislett stadion'!C4</f>
        <v>0</v>
      </c>
      <c r="D12" s="38" t="str">
        <f>'Bislett stadion'!D4</f>
        <v>11er</v>
      </c>
      <c r="E12" s="38" t="str">
        <f>'Bislett stadion'!E4</f>
        <v>Ja</v>
      </c>
      <c r="F12" s="40" t="str">
        <f>'Bislett stadion'!F4</f>
        <v>Naturgress</v>
      </c>
      <c r="G12" s="43">
        <f>'Bislett stadion'!G4</f>
        <v>0</v>
      </c>
      <c r="H12" s="43">
        <f>'Bislett stadion'!H4</f>
        <v>0</v>
      </c>
      <c r="I12" s="43">
        <f>'Bislett stadion'!I4</f>
        <v>0</v>
      </c>
      <c r="J12" s="43">
        <f>'Bislett stadion'!J4</f>
        <v>0</v>
      </c>
      <c r="K12" s="43">
        <f>'Bislett stadion'!K4</f>
        <v>20.75765438505449</v>
      </c>
      <c r="L12" s="43">
        <f>'Bislett stadion'!L4</f>
        <v>0</v>
      </c>
      <c r="M12" s="43">
        <f>'Bislett stadion'!M4</f>
        <v>0</v>
      </c>
      <c r="N12" s="43">
        <f>'Bislett stadion'!N4</f>
        <v>0</v>
      </c>
      <c r="O12" s="43">
        <f>'Bislett stadion'!O4</f>
        <v>0</v>
      </c>
      <c r="P12" s="43">
        <f>'Bislett stadion'!P4</f>
        <v>0</v>
      </c>
      <c r="Q12" s="43">
        <f>'Bislett stadion'!Q4</f>
        <v>0</v>
      </c>
    </row>
    <row r="13" spans="1:28" ht="12.75" x14ac:dyDescent="0.2">
      <c r="A13" s="38" t="str">
        <f>'Bislett stadion'!A5</f>
        <v>Bislett Stadion Friidrett inne</v>
      </c>
      <c r="B13" s="38">
        <f>'Bislett stadion'!B5</f>
        <v>0</v>
      </c>
      <c r="C13" s="38">
        <f>'Bislett stadion'!C5</f>
        <v>0</v>
      </c>
      <c r="D13" s="38" t="str">
        <f>'Bislett stadion'!D5</f>
        <v>11er</v>
      </c>
      <c r="E13" s="38" t="str">
        <f>'Bislett stadion'!E5</f>
        <v>Ja</v>
      </c>
      <c r="F13" s="40" t="str">
        <f>'Bislett stadion'!F5</f>
        <v>Kunstgress</v>
      </c>
      <c r="G13" s="43">
        <f>'Bislett stadion'!G5</f>
        <v>0</v>
      </c>
      <c r="H13" s="43">
        <f>'Bislett stadion'!H5</f>
        <v>0</v>
      </c>
      <c r="I13" s="43">
        <f>'Bislett stadion'!I5</f>
        <v>0</v>
      </c>
      <c r="J13" s="43">
        <f>'Bislett stadion'!J5</f>
        <v>0</v>
      </c>
      <c r="K13" s="43">
        <f>'Bislett stadion'!K5</f>
        <v>50</v>
      </c>
      <c r="L13" s="43">
        <f>'Bislett stadion'!L5</f>
        <v>0</v>
      </c>
      <c r="M13" s="43">
        <f>'Bislett stadion'!M5</f>
        <v>0</v>
      </c>
      <c r="N13" s="43">
        <f>'Bislett stadion'!N5</f>
        <v>0</v>
      </c>
      <c r="O13" s="43">
        <f>'Bislett stadion'!O5</f>
        <v>0</v>
      </c>
      <c r="P13" s="43">
        <f>'Bislett stadion'!P5</f>
        <v>0</v>
      </c>
      <c r="Q13" s="43">
        <f>'Bislett stadion'!Q5</f>
        <v>0</v>
      </c>
    </row>
    <row r="14" spans="1:28" ht="12.75" x14ac:dyDescent="0.2">
      <c r="A14" s="58" t="str">
        <f>Bjølsenparken!A3</f>
        <v>Bjølsenparken KG5-1</v>
      </c>
      <c r="B14" s="38">
        <f>Bjølsenparken!B3</f>
        <v>0</v>
      </c>
      <c r="C14" s="38">
        <f>Bjølsenparken!C3</f>
        <v>0</v>
      </c>
      <c r="D14" s="38" t="str">
        <f>Bjølsenparken!D3</f>
        <v>5er</v>
      </c>
      <c r="E14" s="38" t="str">
        <f>Bjølsenparken!E3</f>
        <v>Nei</v>
      </c>
      <c r="F14" s="40" t="str">
        <f>Bjølsenparken!F3</f>
        <v>Kunstgress</v>
      </c>
      <c r="G14" s="43">
        <f>Bjølsenparken!G3</f>
        <v>0</v>
      </c>
      <c r="H14" s="43">
        <f>Bjølsenparken!H3</f>
        <v>0</v>
      </c>
      <c r="I14" s="43">
        <f>Bjølsenparken!I3</f>
        <v>0</v>
      </c>
      <c r="J14" s="43">
        <f>Bjølsenparken!J3</f>
        <v>4.1666666666666661</v>
      </c>
      <c r="K14" s="43">
        <f>Bjølsenparken!K3</f>
        <v>0</v>
      </c>
      <c r="L14" s="43">
        <f>Bjølsenparken!L3</f>
        <v>0</v>
      </c>
      <c r="M14" s="43">
        <f>Bjølsenparken!M3</f>
        <v>0</v>
      </c>
      <c r="N14" s="43">
        <f>Bjølsenparken!N3</f>
        <v>0</v>
      </c>
      <c r="O14" s="43">
        <f>Bjølsenparken!O3</f>
        <v>0</v>
      </c>
      <c r="P14" s="43">
        <f>Bjølsenparken!P3</f>
        <v>0</v>
      </c>
      <c r="Q14" s="43">
        <f>Bjølsenparken!Q3</f>
        <v>0</v>
      </c>
    </row>
    <row r="15" spans="1:28" ht="12.75" x14ac:dyDescent="0.2">
      <c r="A15" s="58" t="str">
        <f>Bjølsenparken!A4</f>
        <v>Bjølsenparken KG5-2</v>
      </c>
      <c r="B15" s="38">
        <f>Bjølsenparken!B4</f>
        <v>0</v>
      </c>
      <c r="C15" s="38">
        <f>Bjølsenparken!C4</f>
        <v>0</v>
      </c>
      <c r="D15" s="38" t="str">
        <f>Bjølsenparken!D4</f>
        <v>5er</v>
      </c>
      <c r="E15" s="38" t="str">
        <f>Bjølsenparken!E4</f>
        <v>Nei</v>
      </c>
      <c r="F15" s="40" t="str">
        <f>Bjølsenparken!F4</f>
        <v>Kunstgress</v>
      </c>
      <c r="G15" s="43">
        <f>Bjølsenparken!G4</f>
        <v>0</v>
      </c>
      <c r="H15" s="43">
        <f>Bjølsenparken!H4</f>
        <v>0</v>
      </c>
      <c r="I15" s="43">
        <f>Bjølsenparken!I4</f>
        <v>0</v>
      </c>
      <c r="J15" s="43">
        <f>Bjølsenparken!J4</f>
        <v>4.1666666666666661</v>
      </c>
      <c r="K15" s="43">
        <f>Bjølsenparken!K4</f>
        <v>0</v>
      </c>
      <c r="L15" s="43">
        <f>Bjølsenparken!L4</f>
        <v>0</v>
      </c>
      <c r="M15" s="43">
        <f>Bjølsenparken!M4</f>
        <v>0</v>
      </c>
      <c r="N15" s="43">
        <f>Bjølsenparken!N4</f>
        <v>0</v>
      </c>
      <c r="O15" s="43">
        <f>Bjølsenparken!O4</f>
        <v>0</v>
      </c>
      <c r="P15" s="43">
        <f>Bjølsenparken!P4</f>
        <v>0</v>
      </c>
      <c r="Q15" s="43">
        <f>Bjølsenparken!Q4</f>
        <v>0</v>
      </c>
    </row>
    <row r="16" spans="1:28" ht="12.75" x14ac:dyDescent="0.2">
      <c r="A16" s="38" t="str">
        <f>'Bjørndalen idr.park'!A3</f>
        <v>Bjørndalen KG11</v>
      </c>
      <c r="B16" s="38">
        <f>'Bjørndalen idr.park'!B3</f>
        <v>0</v>
      </c>
      <c r="C16" s="38">
        <f>'Bjørndalen idr.park'!C3</f>
        <v>0</v>
      </c>
      <c r="D16" s="38" t="str">
        <f>'Bjørndalen idr.park'!D3</f>
        <v>11er</v>
      </c>
      <c r="E16" s="38" t="str">
        <f>'Bjørndalen idr.park'!E3</f>
        <v>Ja</v>
      </c>
      <c r="F16" s="40" t="str">
        <f>'Bjørndalen idr.park'!F3</f>
        <v>Kunstgress</v>
      </c>
      <c r="G16" s="43">
        <f>'Bjørndalen idr.park'!G3</f>
        <v>0</v>
      </c>
      <c r="H16" s="43">
        <f>'Bjørndalen idr.park'!H3</f>
        <v>0</v>
      </c>
      <c r="I16" s="43">
        <f>'Bjørndalen idr.park'!I3</f>
        <v>0</v>
      </c>
      <c r="J16" s="43">
        <f>'Bjørndalen idr.park'!J3</f>
        <v>50</v>
      </c>
      <c r="K16" s="43">
        <f>'Bjørndalen idr.park'!K3</f>
        <v>0</v>
      </c>
      <c r="L16" s="43">
        <f>'Bjørndalen idr.park'!L3</f>
        <v>0</v>
      </c>
      <c r="M16" s="43">
        <f>'Bjørndalen idr.park'!M3</f>
        <v>0</v>
      </c>
      <c r="N16" s="43">
        <f>'Bjørndalen idr.park'!N3</f>
        <v>0</v>
      </c>
      <c r="O16" s="43">
        <f>'Bjørndalen idr.park'!O3</f>
        <v>0</v>
      </c>
      <c r="P16" s="43">
        <f>'Bjørndalen idr.park'!P3</f>
        <v>0</v>
      </c>
      <c r="Q16" s="43">
        <f>'Bjørndalen idr.park'!Q3</f>
        <v>0</v>
      </c>
    </row>
    <row r="17" spans="1:17" ht="12.75" x14ac:dyDescent="0.2">
      <c r="A17" s="38" t="str">
        <f>'Bjørndalen idr.park'!A4</f>
        <v>Bjørndalen KG9</v>
      </c>
      <c r="B17" s="38">
        <f>'Bjørndalen idr.park'!B4</f>
        <v>0</v>
      </c>
      <c r="C17" s="38">
        <f>'Bjørndalen idr.park'!C4</f>
        <v>0</v>
      </c>
      <c r="D17" s="38" t="str">
        <f>'Bjørndalen idr.park'!D4</f>
        <v>9er</v>
      </c>
      <c r="E17" s="38" t="str">
        <f>'Bjørndalen idr.park'!E4</f>
        <v>Ja</v>
      </c>
      <c r="F17" s="40" t="str">
        <f>'Bjørndalen idr.park'!F4</f>
        <v>Kunstgress</v>
      </c>
      <c r="G17" s="43">
        <f>'Bjørndalen idr.park'!G4</f>
        <v>0</v>
      </c>
      <c r="H17" s="43">
        <f>'Bjørndalen idr.park'!H4</f>
        <v>0</v>
      </c>
      <c r="I17" s="43">
        <f>'Bjørndalen idr.park'!I4</f>
        <v>0</v>
      </c>
      <c r="J17" s="43">
        <f>'Bjørndalen idr.park'!J4</f>
        <v>25</v>
      </c>
      <c r="K17" s="43">
        <f>'Bjørndalen idr.park'!K4</f>
        <v>0</v>
      </c>
      <c r="L17" s="43">
        <f>'Bjørndalen idr.park'!L4</f>
        <v>0</v>
      </c>
      <c r="M17" s="43">
        <f>'Bjørndalen idr.park'!M4</f>
        <v>0</v>
      </c>
      <c r="N17" s="43">
        <f>'Bjørndalen idr.park'!N4</f>
        <v>0</v>
      </c>
      <c r="O17" s="43">
        <f>'Bjørndalen idr.park'!O4</f>
        <v>0</v>
      </c>
      <c r="P17" s="43">
        <f>'Bjørndalen idr.park'!P4</f>
        <v>0</v>
      </c>
      <c r="Q17" s="43">
        <f>'Bjørndalen idr.park'!Q4</f>
        <v>0</v>
      </c>
    </row>
    <row r="18" spans="1:17" ht="12.75" x14ac:dyDescent="0.2">
      <c r="A18" s="38" t="str">
        <f>'Bjørndalen idr.park'!A5</f>
        <v>Bjørndalen N7-1</v>
      </c>
      <c r="B18" s="38">
        <f>'Bjørndalen idr.park'!B5</f>
        <v>0</v>
      </c>
      <c r="C18" s="38">
        <f>'Bjørndalen idr.park'!C5</f>
        <v>0</v>
      </c>
      <c r="D18" s="38" t="str">
        <f>'Bjørndalen idr.park'!D5</f>
        <v>7er</v>
      </c>
      <c r="E18" s="38" t="str">
        <f>'Bjørndalen idr.park'!E5</f>
        <v>Nei</v>
      </c>
      <c r="F18" s="40" t="str">
        <f>'Bjørndalen idr.park'!F5</f>
        <v>Naturgress</v>
      </c>
      <c r="G18" s="43">
        <f>'Bjørndalen idr.park'!G5</f>
        <v>0</v>
      </c>
      <c r="H18" s="43">
        <f>'Bjørndalen idr.park'!H5</f>
        <v>0</v>
      </c>
      <c r="I18" s="43">
        <f>'Bjørndalen idr.park'!I5</f>
        <v>0</v>
      </c>
      <c r="J18" s="43">
        <f>'Bjørndalen idr.park'!J5</f>
        <v>3.4596090641757478</v>
      </c>
      <c r="K18" s="43">
        <f>'Bjørndalen idr.park'!K5</f>
        <v>0</v>
      </c>
      <c r="L18" s="43">
        <f>'Bjørndalen idr.park'!L5</f>
        <v>0</v>
      </c>
      <c r="M18" s="43">
        <f>'Bjørndalen idr.park'!M5</f>
        <v>0</v>
      </c>
      <c r="N18" s="43">
        <f>'Bjørndalen idr.park'!N5</f>
        <v>0</v>
      </c>
      <c r="O18" s="43">
        <f>'Bjørndalen idr.park'!O5</f>
        <v>0</v>
      </c>
      <c r="P18" s="43">
        <f>'Bjørndalen idr.park'!P5</f>
        <v>0</v>
      </c>
      <c r="Q18" s="43">
        <f>'Bjørndalen idr.park'!Q5</f>
        <v>0</v>
      </c>
    </row>
    <row r="19" spans="1:17" ht="12.75" x14ac:dyDescent="0.2">
      <c r="A19" s="38" t="str">
        <f>'Bjørndalen idr.park'!A6</f>
        <v>Bjørndalen N7-2</v>
      </c>
      <c r="B19" s="38">
        <f>'Bjørndalen idr.park'!B6</f>
        <v>0</v>
      </c>
      <c r="C19" s="38">
        <f>'Bjørndalen idr.park'!C6</f>
        <v>0</v>
      </c>
      <c r="D19" s="38" t="str">
        <f>'Bjørndalen idr.park'!D6</f>
        <v>7er</v>
      </c>
      <c r="E19" s="38" t="str">
        <f>'Bjørndalen idr.park'!E6</f>
        <v>Nei</v>
      </c>
      <c r="F19" s="40" t="str">
        <f>'Bjørndalen idr.park'!F6</f>
        <v>Naturgress</v>
      </c>
      <c r="G19" s="43">
        <f>'Bjørndalen idr.park'!G6</f>
        <v>0</v>
      </c>
      <c r="H19" s="43">
        <f>'Bjørndalen idr.park'!H6</f>
        <v>0</v>
      </c>
      <c r="I19" s="43">
        <f>'Bjørndalen idr.park'!I6</f>
        <v>0</v>
      </c>
      <c r="J19" s="43">
        <f>'Bjørndalen idr.park'!J6</f>
        <v>3.4596090641757478</v>
      </c>
      <c r="K19" s="43">
        <f>'Bjørndalen idr.park'!K6</f>
        <v>0</v>
      </c>
      <c r="L19" s="43">
        <f>'Bjørndalen idr.park'!L6</f>
        <v>0</v>
      </c>
      <c r="M19" s="43">
        <f>'Bjørndalen idr.park'!M6</f>
        <v>0</v>
      </c>
      <c r="N19" s="43">
        <f>'Bjørndalen idr.park'!N6</f>
        <v>0</v>
      </c>
      <c r="O19" s="43">
        <f>'Bjørndalen idr.park'!O6</f>
        <v>0</v>
      </c>
      <c r="P19" s="43">
        <f>'Bjørndalen idr.park'!P6</f>
        <v>0</v>
      </c>
      <c r="Q19" s="43">
        <f>'Bjørndalen idr.park'!Q6</f>
        <v>0</v>
      </c>
    </row>
    <row r="20" spans="1:17" ht="12.75" x14ac:dyDescent="0.2">
      <c r="A20" s="38" t="str">
        <f>'Bjørndalen idr.park'!A7</f>
        <v>Bjørndalen N7-3</v>
      </c>
      <c r="B20" s="38">
        <f>'Bjørndalen idr.park'!B7</f>
        <v>0</v>
      </c>
      <c r="C20" s="38">
        <f>'Bjørndalen idr.park'!C7</f>
        <v>0</v>
      </c>
      <c r="D20" s="38" t="str">
        <f>'Bjørndalen idr.park'!D7</f>
        <v>7er</v>
      </c>
      <c r="E20" s="38" t="str">
        <f>'Bjørndalen idr.park'!E7</f>
        <v>Nei</v>
      </c>
      <c r="F20" s="40" t="str">
        <f>'Bjørndalen idr.park'!F7</f>
        <v>Naturgress</v>
      </c>
      <c r="G20" s="43">
        <f>'Bjørndalen idr.park'!G7</f>
        <v>0</v>
      </c>
      <c r="H20" s="43">
        <f>'Bjørndalen idr.park'!H7</f>
        <v>0</v>
      </c>
      <c r="I20" s="43">
        <f>'Bjørndalen idr.park'!I7</f>
        <v>0</v>
      </c>
      <c r="J20" s="43">
        <f>'Bjørndalen idr.park'!J7</f>
        <v>3.4596090641757478</v>
      </c>
      <c r="K20" s="43">
        <f>'Bjørndalen idr.park'!K7</f>
        <v>0</v>
      </c>
      <c r="L20" s="43">
        <f>'Bjørndalen idr.park'!L7</f>
        <v>0</v>
      </c>
      <c r="M20" s="43">
        <f>'Bjørndalen idr.park'!M7</f>
        <v>0</v>
      </c>
      <c r="N20" s="43">
        <f>'Bjørndalen idr.park'!N7</f>
        <v>0</v>
      </c>
      <c r="O20" s="43">
        <f>'Bjørndalen idr.park'!O7</f>
        <v>0</v>
      </c>
      <c r="P20" s="43">
        <f>'Bjørndalen idr.park'!P7</f>
        <v>0</v>
      </c>
      <c r="Q20" s="43">
        <f>'Bjørndalen idr.park'!Q7</f>
        <v>0</v>
      </c>
    </row>
    <row r="21" spans="1:17" ht="12.75" x14ac:dyDescent="0.2">
      <c r="A21" s="38" t="str">
        <f>'Bjørndalen idr.park'!A8</f>
        <v>Bjørndalen N7-4</v>
      </c>
      <c r="B21" s="38">
        <f>'Bjørndalen idr.park'!B8</f>
        <v>0</v>
      </c>
      <c r="C21" s="38">
        <f>'Bjørndalen idr.park'!C8</f>
        <v>0</v>
      </c>
      <c r="D21" s="38" t="str">
        <f>'Bjørndalen idr.park'!D8</f>
        <v>7er</v>
      </c>
      <c r="E21" s="38" t="str">
        <f>'Bjørndalen idr.park'!E8</f>
        <v>Nei</v>
      </c>
      <c r="F21" s="40" t="str">
        <f>'Bjørndalen idr.park'!F8</f>
        <v>Naturgress</v>
      </c>
      <c r="G21" s="43">
        <f>'Bjørndalen idr.park'!G8</f>
        <v>0</v>
      </c>
      <c r="H21" s="43">
        <f>'Bjørndalen idr.park'!H8</f>
        <v>0</v>
      </c>
      <c r="I21" s="43">
        <f>'Bjørndalen idr.park'!I8</f>
        <v>0</v>
      </c>
      <c r="J21" s="43">
        <f>'Bjørndalen idr.park'!J8</f>
        <v>3.4596090641757478</v>
      </c>
      <c r="K21" s="43">
        <f>'Bjørndalen idr.park'!K8</f>
        <v>0</v>
      </c>
      <c r="L21" s="43">
        <f>'Bjørndalen idr.park'!L8</f>
        <v>0</v>
      </c>
      <c r="M21" s="43">
        <f>'Bjørndalen idr.park'!M8</f>
        <v>0</v>
      </c>
      <c r="N21" s="43">
        <f>'Bjørndalen idr.park'!N8</f>
        <v>0</v>
      </c>
      <c r="O21" s="43">
        <f>'Bjørndalen idr.park'!O8</f>
        <v>0</v>
      </c>
      <c r="P21" s="43">
        <f>'Bjørndalen idr.park'!P8</f>
        <v>0</v>
      </c>
      <c r="Q21" s="43">
        <f>'Bjørndalen idr.park'!Q8</f>
        <v>0</v>
      </c>
    </row>
    <row r="22" spans="1:17" ht="12.75" x14ac:dyDescent="0.2">
      <c r="A22" s="38" t="str">
        <f>'Bjørndalen idr.park'!A9</f>
        <v>Bjørndalen G7-1</v>
      </c>
      <c r="B22" s="38">
        <f>'Bjørndalen idr.park'!B9</f>
        <v>0</v>
      </c>
      <c r="C22" s="38">
        <f>'Bjørndalen idr.park'!C9</f>
        <v>0</v>
      </c>
      <c r="D22" s="38" t="str">
        <f>'Bjørndalen idr.park'!D9</f>
        <v>7er</v>
      </c>
      <c r="E22" s="38" t="str">
        <f>'Bjørndalen idr.park'!E9</f>
        <v>Nei</v>
      </c>
      <c r="F22" s="40" t="str">
        <f>'Bjørndalen idr.park'!F9</f>
        <v>Grus</v>
      </c>
      <c r="G22" s="43">
        <f>'Bjørndalen idr.park'!G9</f>
        <v>0</v>
      </c>
      <c r="H22" s="43">
        <f>'Bjørndalen idr.park'!H9</f>
        <v>0</v>
      </c>
      <c r="I22" s="43">
        <f>'Bjørndalen idr.park'!I9</f>
        <v>0</v>
      </c>
      <c r="J22" s="43">
        <f>'Bjørndalen idr.park'!J9</f>
        <v>8.3333333333333321</v>
      </c>
      <c r="K22" s="43">
        <f>'Bjørndalen idr.park'!K9</f>
        <v>0</v>
      </c>
      <c r="L22" s="43">
        <f>'Bjørndalen idr.park'!L9</f>
        <v>0</v>
      </c>
      <c r="M22" s="43">
        <f>'Bjørndalen idr.park'!M9</f>
        <v>0</v>
      </c>
      <c r="N22" s="43">
        <f>'Bjørndalen idr.park'!N9</f>
        <v>0</v>
      </c>
      <c r="O22" s="43">
        <f>'Bjørndalen idr.park'!O9</f>
        <v>0</v>
      </c>
      <c r="P22" s="43">
        <f>'Bjørndalen idr.park'!P9</f>
        <v>0</v>
      </c>
      <c r="Q22" s="43">
        <f>'Bjørndalen idr.park'!Q9</f>
        <v>0</v>
      </c>
    </row>
    <row r="23" spans="1:17" ht="12.75" x14ac:dyDescent="0.2">
      <c r="A23" s="38" t="str">
        <f>'Bjørndalen idr.park'!A10</f>
        <v>Bjørndalen G7-2</v>
      </c>
      <c r="B23" s="38">
        <f>'Bjørndalen idr.park'!B10</f>
        <v>0</v>
      </c>
      <c r="C23" s="38">
        <f>'Bjørndalen idr.park'!C10</f>
        <v>0</v>
      </c>
      <c r="D23" s="38" t="str">
        <f>'Bjørndalen idr.park'!D10</f>
        <v>7er</v>
      </c>
      <c r="E23" s="38" t="str">
        <f>'Bjørndalen idr.park'!E10</f>
        <v>Nei</v>
      </c>
      <c r="F23" s="40" t="str">
        <f>'Bjørndalen idr.park'!F10</f>
        <v>Grus</v>
      </c>
      <c r="G23" s="43">
        <f>'Bjørndalen idr.park'!G10</f>
        <v>0</v>
      </c>
      <c r="H23" s="43">
        <f>'Bjørndalen idr.park'!H10</f>
        <v>0</v>
      </c>
      <c r="I23" s="43">
        <f>'Bjørndalen idr.park'!I10</f>
        <v>0</v>
      </c>
      <c r="J23" s="43">
        <f>'Bjørndalen idr.park'!J10</f>
        <v>8.3333333333333321</v>
      </c>
      <c r="K23" s="43">
        <f>'Bjørndalen idr.park'!K10</f>
        <v>0</v>
      </c>
      <c r="L23" s="43">
        <f>'Bjørndalen idr.park'!L10</f>
        <v>0</v>
      </c>
      <c r="M23" s="43">
        <f>'Bjørndalen idr.park'!M10</f>
        <v>0</v>
      </c>
      <c r="N23" s="43">
        <f>'Bjørndalen idr.park'!N10</f>
        <v>0</v>
      </c>
      <c r="O23" s="43">
        <f>'Bjørndalen idr.park'!O10</f>
        <v>0</v>
      </c>
      <c r="P23" s="43">
        <f>'Bjørndalen idr.park'!P10</f>
        <v>0</v>
      </c>
      <c r="Q23" s="43">
        <f>'Bjørndalen idr.park'!Q10</f>
        <v>0</v>
      </c>
    </row>
    <row r="24" spans="1:17" ht="12.75" x14ac:dyDescent="0.2">
      <c r="A24" s="38" t="str">
        <f>'Bjørndalen idr.park'!A11</f>
        <v>Bjørndalen KG5</v>
      </c>
      <c r="B24" s="38">
        <f>'Bjørndalen idr.park'!B11</f>
        <v>0</v>
      </c>
      <c r="C24" s="38">
        <f>'Bjørndalen idr.park'!C11</f>
        <v>0</v>
      </c>
      <c r="D24" s="38" t="str">
        <f>'Bjørndalen idr.park'!D11</f>
        <v>5er</v>
      </c>
      <c r="E24" s="38" t="str">
        <f>'Bjørndalen idr.park'!E11</f>
        <v>Nei</v>
      </c>
      <c r="F24" s="40" t="str">
        <f>'Bjørndalen idr.park'!F11</f>
        <v>Kunstgress</v>
      </c>
      <c r="G24" s="43">
        <f>'Bjørndalen idr.park'!G11</f>
        <v>0</v>
      </c>
      <c r="H24" s="43">
        <f>'Bjørndalen idr.park'!H11</f>
        <v>0</v>
      </c>
      <c r="I24" s="43">
        <f>'Bjørndalen idr.park'!I11</f>
        <v>0</v>
      </c>
      <c r="J24" s="43">
        <f>'Bjørndalen idr.park'!J11</f>
        <v>4.1666666666666661</v>
      </c>
      <c r="K24" s="43">
        <f>'Bjørndalen idr.park'!K11</f>
        <v>0</v>
      </c>
      <c r="L24" s="43">
        <f>'Bjørndalen idr.park'!L11</f>
        <v>0</v>
      </c>
      <c r="M24" s="43">
        <f>'Bjørndalen idr.park'!M11</f>
        <v>0</v>
      </c>
      <c r="N24" s="43">
        <f>'Bjørndalen idr.park'!N11</f>
        <v>0</v>
      </c>
      <c r="O24" s="43">
        <f>'Bjørndalen idr.park'!O11</f>
        <v>0</v>
      </c>
      <c r="P24" s="43">
        <f>'Bjørndalen idr.park'!P11</f>
        <v>0</v>
      </c>
      <c r="Q24" s="43">
        <f>'Bjørndalen idr.park'!Q11</f>
        <v>0</v>
      </c>
    </row>
    <row r="25" spans="1:17" ht="12.75" x14ac:dyDescent="0.2">
      <c r="A25" s="38" t="str">
        <f>Bjøråsen!A3</f>
        <v>Bjøråsen KG11</v>
      </c>
      <c r="B25" s="38">
        <f>Bjøråsen!B3</f>
        <v>0</v>
      </c>
      <c r="C25" s="38">
        <f>Bjøråsen!C3</f>
        <v>0</v>
      </c>
      <c r="D25" s="38" t="str">
        <f>Bjøråsen!D3</f>
        <v>11er</v>
      </c>
      <c r="E25" s="38" t="str">
        <f>Bjøråsen!E3</f>
        <v>Ja</v>
      </c>
      <c r="F25" s="40" t="str">
        <f>Bjøråsen!F3</f>
        <v>Kunstgress</v>
      </c>
      <c r="G25" s="43">
        <f>Bjøråsen!G3</f>
        <v>0</v>
      </c>
      <c r="H25" s="43">
        <f>Bjøråsen!H3</f>
        <v>0</v>
      </c>
      <c r="I25" s="43">
        <f>Bjøråsen!I3</f>
        <v>0</v>
      </c>
      <c r="J25" s="43">
        <f>Bjøråsen!J3</f>
        <v>50</v>
      </c>
      <c r="K25" s="43">
        <f>Bjøråsen!K3</f>
        <v>0</v>
      </c>
      <c r="L25" s="43">
        <f>Bjøråsen!L3</f>
        <v>0</v>
      </c>
      <c r="M25" s="43">
        <f>Bjøråsen!M3</f>
        <v>0</v>
      </c>
      <c r="N25" s="43">
        <f>Bjøråsen!N3</f>
        <v>0</v>
      </c>
      <c r="O25" s="43">
        <f>Bjøråsen!O3</f>
        <v>0</v>
      </c>
      <c r="P25" s="43">
        <f>Bjøråsen!P3</f>
        <v>0</v>
      </c>
      <c r="Q25" s="43">
        <f>Bjøråsen!Q3</f>
        <v>0</v>
      </c>
    </row>
    <row r="26" spans="1:17" ht="12.75" x14ac:dyDescent="0.2">
      <c r="A26" s="38" t="str">
        <f>Brynbanen!A3</f>
        <v>Brynbanen KG11</v>
      </c>
      <c r="B26" s="38">
        <f>Brynbanen!B3</f>
        <v>0</v>
      </c>
      <c r="C26" s="38">
        <f>Brynbanen!C3</f>
        <v>0</v>
      </c>
      <c r="D26" s="38" t="str">
        <f>Brynbanen!D3</f>
        <v>11er</v>
      </c>
      <c r="E26" s="38" t="str">
        <f>Brynbanen!E3</f>
        <v>Ja</v>
      </c>
      <c r="F26" s="40" t="str">
        <f>Brynbanen!F3</f>
        <v>Kunstgress</v>
      </c>
      <c r="G26" s="43">
        <f>Brynbanen!G3</f>
        <v>0</v>
      </c>
      <c r="H26" s="43">
        <f>Brynbanen!H3</f>
        <v>0</v>
      </c>
      <c r="I26" s="43">
        <f>Brynbanen!I3</f>
        <v>0</v>
      </c>
      <c r="J26" s="43">
        <f>Brynbanen!J3</f>
        <v>50</v>
      </c>
      <c r="K26" s="43">
        <f>Brynbanen!K3</f>
        <v>0</v>
      </c>
      <c r="L26" s="43">
        <f>Brynbanen!L3</f>
        <v>0</v>
      </c>
      <c r="M26" s="43">
        <f>Brynbanen!M3</f>
        <v>0</v>
      </c>
      <c r="N26" s="43">
        <f>Brynbanen!N3</f>
        <v>0</v>
      </c>
      <c r="O26" s="43">
        <f>Brynbanen!O3</f>
        <v>0</v>
      </c>
      <c r="P26" s="43">
        <f>Brynbanen!P3</f>
        <v>0</v>
      </c>
      <c r="Q26" s="43">
        <f>Brynbanen!Q3</f>
        <v>0</v>
      </c>
    </row>
    <row r="27" spans="1:17" ht="12.75" x14ac:dyDescent="0.2">
      <c r="A27" s="38" t="str">
        <f>Bråtenbanen!A3</f>
        <v>Bråtenbanen G9</v>
      </c>
      <c r="B27" s="38">
        <f>Bråtenbanen!B3</f>
        <v>0</v>
      </c>
      <c r="C27" s="38">
        <f>Bråtenbanen!C3</f>
        <v>0</v>
      </c>
      <c r="D27" s="38" t="str">
        <f>Bråtenbanen!D3</f>
        <v>9er</v>
      </c>
      <c r="E27" s="38" t="str">
        <f>Bråtenbanen!E3</f>
        <v>Nei</v>
      </c>
      <c r="F27" s="40" t="str">
        <f>Bråtenbanen!F3</f>
        <v>Grus</v>
      </c>
      <c r="G27" s="43">
        <f>Bråtenbanen!G3</f>
        <v>0</v>
      </c>
      <c r="H27" s="43">
        <f>Bråtenbanen!H3</f>
        <v>0</v>
      </c>
      <c r="I27" s="43">
        <f>Bråtenbanen!I3</f>
        <v>0</v>
      </c>
      <c r="J27" s="43">
        <f>Bråtenbanen!J3</f>
        <v>16.666666666666664</v>
      </c>
      <c r="K27" s="43">
        <f>Bråtenbanen!K3</f>
        <v>0</v>
      </c>
      <c r="L27" s="43">
        <f>Bråtenbanen!L3</f>
        <v>0</v>
      </c>
      <c r="M27" s="43">
        <f>Bråtenbanen!M3</f>
        <v>0</v>
      </c>
      <c r="N27" s="43">
        <f>Bråtenbanen!N3</f>
        <v>0</v>
      </c>
      <c r="O27" s="43">
        <f>Bråtenbanen!O3</f>
        <v>0</v>
      </c>
      <c r="P27" s="43">
        <f>Bråtenbanen!P3</f>
        <v>0</v>
      </c>
      <c r="Q27" s="43">
        <f>Bråtenbanen!Q3</f>
        <v>0</v>
      </c>
    </row>
    <row r="28" spans="1:17" ht="12.75" x14ac:dyDescent="0.2">
      <c r="A28" s="38" t="str">
        <f>'Bøler idr.plass'!A3</f>
        <v>Bøler G11</v>
      </c>
      <c r="B28" s="38">
        <f>'Bøler idr.plass'!B3</f>
        <v>0</v>
      </c>
      <c r="C28" s="38">
        <f>'Bøler idr.plass'!C3</f>
        <v>0</v>
      </c>
      <c r="D28" s="38" t="str">
        <f>'Bøler idr.plass'!D3</f>
        <v>11er</v>
      </c>
      <c r="E28" s="38" t="str">
        <f>'Bøler idr.plass'!E3</f>
        <v>Nei</v>
      </c>
      <c r="F28" s="40" t="str">
        <f>'Bøler idr.plass'!F3</f>
        <v>Grus</v>
      </c>
      <c r="G28" s="43">
        <f>'Bøler idr.plass'!G3</f>
        <v>0</v>
      </c>
      <c r="H28" s="43">
        <f>'Bøler idr.plass'!H3</f>
        <v>0</v>
      </c>
      <c r="I28" s="43">
        <f>'Bøler idr.plass'!I3</f>
        <v>0</v>
      </c>
      <c r="J28" s="43">
        <f>'Bøler idr.plass'!J3</f>
        <v>0</v>
      </c>
      <c r="K28" s="43">
        <f>'Bøler idr.plass'!K3</f>
        <v>0</v>
      </c>
      <c r="L28" s="43">
        <f>'Bøler idr.plass'!L3</f>
        <v>0</v>
      </c>
      <c r="M28" s="43">
        <f>'Bøler idr.plass'!M3</f>
        <v>0</v>
      </c>
      <c r="N28" s="43">
        <f>'Bøler idr.plass'!N3</f>
        <v>0</v>
      </c>
      <c r="O28" s="43">
        <f>'Bøler idr.plass'!O3</f>
        <v>0</v>
      </c>
      <c r="P28" s="43">
        <f>'Bøler idr.plass'!P3</f>
        <v>0</v>
      </c>
      <c r="Q28" s="43">
        <f>'Bøler idr.plass'!Q3</f>
        <v>0</v>
      </c>
    </row>
    <row r="29" spans="1:17" ht="12.75" x14ac:dyDescent="0.2">
      <c r="A29" s="38" t="str">
        <f>Caltexløkka!A3</f>
        <v>Caltexløkka KG11</v>
      </c>
      <c r="B29" s="38">
        <f>Caltexløkka!B3</f>
        <v>0</v>
      </c>
      <c r="C29" s="38">
        <f>Caltexløkka!C3</f>
        <v>0</v>
      </c>
      <c r="D29" s="38" t="str">
        <f>Caltexløkka!D3</f>
        <v>11er</v>
      </c>
      <c r="E29" s="38" t="str">
        <f>Caltexløkka!E3</f>
        <v>Ja</v>
      </c>
      <c r="F29" s="40" t="str">
        <f>Caltexløkka!F3</f>
        <v>Kunstgress</v>
      </c>
      <c r="G29" s="43">
        <f>Caltexløkka!G3</f>
        <v>0</v>
      </c>
      <c r="H29" s="43">
        <f>Caltexløkka!H3</f>
        <v>0</v>
      </c>
      <c r="I29" s="43">
        <f>Caltexløkka!I3</f>
        <v>0</v>
      </c>
      <c r="J29" s="43">
        <f>Caltexløkka!J3</f>
        <v>29</v>
      </c>
      <c r="K29" s="43">
        <f>Caltexløkka!K3</f>
        <v>0</v>
      </c>
      <c r="L29" s="43">
        <f>Caltexløkka!L3</f>
        <v>0</v>
      </c>
      <c r="M29" s="43">
        <f>Caltexløkka!M3</f>
        <v>0</v>
      </c>
      <c r="N29" s="43">
        <f>Caltexløkka!N3</f>
        <v>0</v>
      </c>
      <c r="O29" s="43">
        <f>Caltexløkka!O3</f>
        <v>0</v>
      </c>
      <c r="P29" s="43">
        <f>Caltexløkka!P3</f>
        <v>0</v>
      </c>
      <c r="Q29" s="43">
        <f>Caltexløkka!Q3</f>
        <v>21</v>
      </c>
    </row>
    <row r="30" spans="1:17" ht="12.75" x14ac:dyDescent="0.2">
      <c r="A30" s="38" t="str">
        <f>Dælenenga!A3</f>
        <v>Dælenenga KG11</v>
      </c>
      <c r="B30" s="38">
        <f>Dælenenga!B3</f>
        <v>0</v>
      </c>
      <c r="C30" s="38">
        <f>Dælenenga!C3</f>
        <v>0</v>
      </c>
      <c r="D30" s="38" t="str">
        <f>Dælenenga!D3</f>
        <v>11er</v>
      </c>
      <c r="E30" s="38" t="str">
        <f>Dælenenga!E3</f>
        <v>Ja</v>
      </c>
      <c r="F30" s="40" t="str">
        <f>Dælenenga!F3</f>
        <v>Kunstgress</v>
      </c>
      <c r="G30" s="43">
        <f>Dælenenga!G3</f>
        <v>0</v>
      </c>
      <c r="H30" s="43">
        <f>Dælenenga!H3</f>
        <v>0</v>
      </c>
      <c r="I30" s="43">
        <f>Dælenenga!I3</f>
        <v>0</v>
      </c>
      <c r="J30" s="43">
        <f>Dælenenga!J3</f>
        <v>50</v>
      </c>
      <c r="K30" s="43">
        <f>Dælenenga!K3</f>
        <v>0</v>
      </c>
      <c r="L30" s="43">
        <f>Dælenenga!L3</f>
        <v>0</v>
      </c>
      <c r="M30" s="43">
        <f>Dælenenga!M3</f>
        <v>0</v>
      </c>
      <c r="N30" s="43">
        <f>Dælenenga!N3</f>
        <v>0</v>
      </c>
      <c r="O30" s="43">
        <f>Dælenenga!O3</f>
        <v>0</v>
      </c>
      <c r="P30" s="43">
        <f>Dælenenga!P3</f>
        <v>0</v>
      </c>
      <c r="Q30" s="43">
        <f>Dælenenga!Q3</f>
        <v>0</v>
      </c>
    </row>
    <row r="31" spans="1:17" ht="12.75" x14ac:dyDescent="0.2">
      <c r="A31" s="38" t="str">
        <f>'Ekeberg idr.park'!A3</f>
        <v>Ekeberg KG11-1</v>
      </c>
      <c r="B31" s="38">
        <f>'Ekeberg idr.park'!B3</f>
        <v>0</v>
      </c>
      <c r="C31" s="38">
        <f>'Ekeberg idr.park'!C3</f>
        <v>0</v>
      </c>
      <c r="D31" s="38" t="str">
        <f>'Ekeberg idr.park'!D3</f>
        <v>11er</v>
      </c>
      <c r="E31" s="38" t="str">
        <f>'Ekeberg idr.park'!E3</f>
        <v>Ja</v>
      </c>
      <c r="F31" s="40" t="str">
        <f>'Ekeberg idr.park'!F3</f>
        <v>Kunstgress</v>
      </c>
      <c r="G31" s="43">
        <f>'Ekeberg idr.park'!G3</f>
        <v>0</v>
      </c>
      <c r="H31" s="43">
        <f>'Ekeberg idr.park'!H3</f>
        <v>0</v>
      </c>
      <c r="I31" s="43">
        <f>'Ekeberg idr.park'!I3</f>
        <v>0</v>
      </c>
      <c r="J31" s="43">
        <f>'Ekeberg idr.park'!J3</f>
        <v>50</v>
      </c>
      <c r="K31" s="43">
        <f>'Ekeberg idr.park'!K3</f>
        <v>0</v>
      </c>
      <c r="L31" s="43">
        <f>'Ekeberg idr.park'!L3</f>
        <v>0</v>
      </c>
      <c r="M31" s="43">
        <f>'Ekeberg idr.park'!M3</f>
        <v>0</v>
      </c>
      <c r="N31" s="43">
        <f>'Ekeberg idr.park'!N3</f>
        <v>0</v>
      </c>
      <c r="O31" s="43">
        <f>'Ekeberg idr.park'!O3</f>
        <v>0</v>
      </c>
      <c r="P31" s="43">
        <f>'Ekeberg idr.park'!P3</f>
        <v>0</v>
      </c>
      <c r="Q31" s="43">
        <f>'Ekeberg idr.park'!Q3</f>
        <v>0</v>
      </c>
    </row>
    <row r="32" spans="1:17" ht="12.75" x14ac:dyDescent="0.2">
      <c r="A32" s="38" t="str">
        <f>'Ekeberg idr.park'!A4</f>
        <v>Ekeberg KG11-2</v>
      </c>
      <c r="B32" s="38">
        <f>'Ekeberg idr.park'!B4</f>
        <v>0</v>
      </c>
      <c r="C32" s="38">
        <f>'Ekeberg idr.park'!C4</f>
        <v>0</v>
      </c>
      <c r="D32" s="38" t="str">
        <f>'Ekeberg idr.park'!D4</f>
        <v>11er</v>
      </c>
      <c r="E32" s="38" t="str">
        <f>'Ekeberg idr.park'!E4</f>
        <v>Ja</v>
      </c>
      <c r="F32" s="40" t="str">
        <f>'Ekeberg idr.park'!F4</f>
        <v>Kunstgress</v>
      </c>
      <c r="G32" s="43">
        <f>'Ekeberg idr.park'!G4</f>
        <v>0</v>
      </c>
      <c r="H32" s="43">
        <f>'Ekeberg idr.park'!H4</f>
        <v>0</v>
      </c>
      <c r="I32" s="43">
        <f>'Ekeberg idr.park'!I4</f>
        <v>0</v>
      </c>
      <c r="J32" s="43">
        <f>'Ekeberg idr.park'!J4</f>
        <v>50</v>
      </c>
      <c r="K32" s="43">
        <f>'Ekeberg idr.park'!K4</f>
        <v>0</v>
      </c>
      <c r="L32" s="43">
        <f>'Ekeberg idr.park'!L4</f>
        <v>0</v>
      </c>
      <c r="M32" s="43">
        <f>'Ekeberg idr.park'!M4</f>
        <v>0</v>
      </c>
      <c r="N32" s="43">
        <f>'Ekeberg idr.park'!N4</f>
        <v>0</v>
      </c>
      <c r="O32" s="43">
        <f>'Ekeberg idr.park'!O4</f>
        <v>0</v>
      </c>
      <c r="P32" s="43">
        <f>'Ekeberg idr.park'!P4</f>
        <v>0</v>
      </c>
      <c r="Q32" s="43">
        <f>'Ekeberg idr.park'!Q4</f>
        <v>0</v>
      </c>
    </row>
    <row r="33" spans="1:17" ht="12.75" x14ac:dyDescent="0.2">
      <c r="A33" s="38" t="str">
        <f>'Ekeberg idr.park'!A5</f>
        <v>Ekeberg Cricket 1</v>
      </c>
      <c r="B33" s="38">
        <f>'Ekeberg idr.park'!B5</f>
        <v>0</v>
      </c>
      <c r="C33" s="38">
        <f>'Ekeberg idr.park'!C5</f>
        <v>0</v>
      </c>
      <c r="D33" s="38" t="str">
        <f>'Ekeberg idr.park'!D5</f>
        <v>11er</v>
      </c>
      <c r="E33" s="38" t="str">
        <f>'Ekeberg idr.park'!E5</f>
        <v>Ja</v>
      </c>
      <c r="F33" s="40" t="str">
        <f>'Ekeberg idr.park'!F5</f>
        <v>Kunstgress</v>
      </c>
      <c r="G33" s="43">
        <f>'Ekeberg idr.park'!G5</f>
        <v>0</v>
      </c>
      <c r="H33" s="43">
        <f>'Ekeberg idr.park'!H5</f>
        <v>0</v>
      </c>
      <c r="I33" s="43">
        <f>'Ekeberg idr.park'!I5</f>
        <v>50</v>
      </c>
      <c r="J33" s="43">
        <f>'Ekeberg idr.park'!J5</f>
        <v>0</v>
      </c>
      <c r="K33" s="43">
        <f>'Ekeberg idr.park'!K5</f>
        <v>0</v>
      </c>
      <c r="L33" s="43">
        <f>'Ekeberg idr.park'!L5</f>
        <v>0</v>
      </c>
      <c r="M33" s="43">
        <f>'Ekeberg idr.park'!M5</f>
        <v>0</v>
      </c>
      <c r="N33" s="43">
        <f>'Ekeberg idr.park'!N5</f>
        <v>0</v>
      </c>
      <c r="O33" s="43">
        <f>'Ekeberg idr.park'!O5</f>
        <v>0</v>
      </c>
      <c r="P33" s="43">
        <f>'Ekeberg idr.park'!P5</f>
        <v>0</v>
      </c>
      <c r="Q33" s="43">
        <f>'Ekeberg idr.park'!Q5</f>
        <v>0</v>
      </c>
    </row>
    <row r="34" spans="1:17" ht="12.75" x14ac:dyDescent="0.2">
      <c r="A34" s="38" t="str">
        <f>'Ekeberg idr.park'!A6</f>
        <v>Ekeberg Cricket 2</v>
      </c>
      <c r="B34" s="38">
        <f>'Ekeberg idr.park'!B6</f>
        <v>0</v>
      </c>
      <c r="C34" s="38">
        <f>'Ekeberg idr.park'!C6</f>
        <v>0</v>
      </c>
      <c r="D34" s="38" t="str">
        <f>'Ekeberg idr.park'!D6</f>
        <v>11er</v>
      </c>
      <c r="E34" s="38" t="str">
        <f>'Ekeberg idr.park'!E6</f>
        <v>Ja</v>
      </c>
      <c r="F34" s="40" t="str">
        <f>'Ekeberg idr.park'!F6</f>
        <v>Kunstgress</v>
      </c>
      <c r="G34" s="43">
        <f>'Ekeberg idr.park'!G6</f>
        <v>0</v>
      </c>
      <c r="H34" s="43">
        <f>'Ekeberg idr.park'!H6</f>
        <v>0</v>
      </c>
      <c r="I34" s="43">
        <f>'Ekeberg idr.park'!I6</f>
        <v>0</v>
      </c>
      <c r="J34" s="43">
        <f>'Ekeberg idr.park'!J6</f>
        <v>50</v>
      </c>
      <c r="K34" s="43">
        <f>'Ekeberg idr.park'!K6</f>
        <v>0</v>
      </c>
      <c r="L34" s="43">
        <f>'Ekeberg idr.park'!L6</f>
        <v>0</v>
      </c>
      <c r="M34" s="43">
        <f>'Ekeberg idr.park'!M6</f>
        <v>0</v>
      </c>
      <c r="N34" s="43">
        <f>'Ekeberg idr.park'!N6</f>
        <v>0</v>
      </c>
      <c r="O34" s="43">
        <f>'Ekeberg idr.park'!O6</f>
        <v>0</v>
      </c>
      <c r="P34" s="43">
        <f>'Ekeberg idr.park'!P6</f>
        <v>0</v>
      </c>
      <c r="Q34" s="43">
        <f>'Ekeberg idr.park'!Q6</f>
        <v>0</v>
      </c>
    </row>
    <row r="35" spans="1:17" ht="12.75" x14ac:dyDescent="0.2">
      <c r="A35" s="38" t="str">
        <f>'Ekeberg idr.park'!A7</f>
        <v>Ekeberg Cricket 3</v>
      </c>
      <c r="B35" s="38">
        <f>'Ekeberg idr.park'!B7</f>
        <v>0</v>
      </c>
      <c r="C35" s="38">
        <f>'Ekeberg idr.park'!C7</f>
        <v>0</v>
      </c>
      <c r="D35" s="38" t="str">
        <f>'Ekeberg idr.park'!D7</f>
        <v>11er</v>
      </c>
      <c r="E35" s="38" t="str">
        <f>'Ekeberg idr.park'!E7</f>
        <v>Ja</v>
      </c>
      <c r="F35" s="40" t="str">
        <f>'Ekeberg idr.park'!F7</f>
        <v>Kunstgress</v>
      </c>
      <c r="G35" s="43">
        <f>'Ekeberg idr.park'!G7</f>
        <v>0</v>
      </c>
      <c r="H35" s="43">
        <f>'Ekeberg idr.park'!H7</f>
        <v>0</v>
      </c>
      <c r="I35" s="43">
        <f>'Ekeberg idr.park'!I7</f>
        <v>50</v>
      </c>
      <c r="J35" s="43">
        <f>'Ekeberg idr.park'!J7</f>
        <v>0</v>
      </c>
      <c r="K35" s="43">
        <f>'Ekeberg idr.park'!K7</f>
        <v>0</v>
      </c>
      <c r="L35" s="43">
        <f>'Ekeberg idr.park'!L7</f>
        <v>0</v>
      </c>
      <c r="M35" s="43">
        <f>'Ekeberg idr.park'!M7</f>
        <v>0</v>
      </c>
      <c r="N35" s="43">
        <f>'Ekeberg idr.park'!N7</f>
        <v>0</v>
      </c>
      <c r="O35" s="43">
        <f>'Ekeberg idr.park'!O7</f>
        <v>0</v>
      </c>
      <c r="P35" s="43">
        <f>'Ekeberg idr.park'!P7</f>
        <v>0</v>
      </c>
      <c r="Q35" s="43">
        <f>'Ekeberg idr.park'!Q7</f>
        <v>0</v>
      </c>
    </row>
    <row r="36" spans="1:17" ht="12.75" x14ac:dyDescent="0.2">
      <c r="A36" s="38" t="str">
        <f>'Ekeberg idr.park'!A8</f>
        <v>Ekeberg N11-1</v>
      </c>
      <c r="B36" s="38">
        <f>'Ekeberg idr.park'!B8</f>
        <v>0</v>
      </c>
      <c r="C36" s="38">
        <f>'Ekeberg idr.park'!C8</f>
        <v>0</v>
      </c>
      <c r="D36" s="38" t="str">
        <f>'Ekeberg idr.park'!D8</f>
        <v>11er</v>
      </c>
      <c r="E36" s="38" t="str">
        <f>'Ekeberg idr.park'!E8</f>
        <v>Nei</v>
      </c>
      <c r="F36" s="40" t="str">
        <f>'Ekeberg idr.park'!F8</f>
        <v>Naturgress</v>
      </c>
      <c r="G36" s="43">
        <f>'Ekeberg idr.park'!G8</f>
        <v>0</v>
      </c>
      <c r="H36" s="43">
        <f>'Ekeberg idr.park'!H8</f>
        <v>0</v>
      </c>
      <c r="I36" s="43">
        <f>'Ekeberg idr.park'!I8</f>
        <v>0</v>
      </c>
      <c r="J36" s="43">
        <f>'Ekeberg idr.park'!J8</f>
        <v>0</v>
      </c>
      <c r="K36" s="43">
        <f>'Ekeberg idr.park'!K8</f>
        <v>0</v>
      </c>
      <c r="L36" s="43">
        <f>'Ekeberg idr.park'!L8</f>
        <v>0</v>
      </c>
      <c r="M36" s="43">
        <f>'Ekeberg idr.park'!M8</f>
        <v>0</v>
      </c>
      <c r="N36" s="43">
        <f>'Ekeberg idr.park'!N8</f>
        <v>0</v>
      </c>
      <c r="O36" s="43">
        <f>'Ekeberg idr.park'!O8</f>
        <v>0</v>
      </c>
      <c r="P36" s="43">
        <f>'Ekeberg idr.park'!P8</f>
        <v>0</v>
      </c>
      <c r="Q36" s="43">
        <f>'Ekeberg idr.park'!Q8</f>
        <v>0</v>
      </c>
    </row>
    <row r="37" spans="1:17" ht="12.75" x14ac:dyDescent="0.2">
      <c r="A37" s="38" t="str">
        <f>'Ekeberg idr.park'!A9</f>
        <v>Ekeberg N11-2</v>
      </c>
      <c r="B37" s="38">
        <f>'Ekeberg idr.park'!B9</f>
        <v>0</v>
      </c>
      <c r="C37" s="38">
        <f>'Ekeberg idr.park'!C9</f>
        <v>0</v>
      </c>
      <c r="D37" s="38" t="str">
        <f>'Ekeberg idr.park'!D9</f>
        <v>11er</v>
      </c>
      <c r="E37" s="38" t="str">
        <f>'Ekeberg idr.park'!E9</f>
        <v>Nei</v>
      </c>
      <c r="F37" s="40" t="str">
        <f>'Ekeberg idr.park'!F9</f>
        <v>Naturgress</v>
      </c>
      <c r="G37" s="43">
        <f>'Ekeberg idr.park'!G9</f>
        <v>0</v>
      </c>
      <c r="H37" s="43">
        <f>'Ekeberg idr.park'!H9</f>
        <v>0</v>
      </c>
      <c r="I37" s="43">
        <f>'Ekeberg idr.park'!I9</f>
        <v>0</v>
      </c>
      <c r="J37" s="43">
        <f>'Ekeberg idr.park'!J9</f>
        <v>0</v>
      </c>
      <c r="K37" s="43">
        <f>'Ekeberg idr.park'!K9</f>
        <v>0</v>
      </c>
      <c r="L37" s="43">
        <f>'Ekeberg idr.park'!L9</f>
        <v>0</v>
      </c>
      <c r="M37" s="43">
        <f>'Ekeberg idr.park'!M9</f>
        <v>0</v>
      </c>
      <c r="N37" s="43">
        <f>'Ekeberg idr.park'!N9</f>
        <v>0</v>
      </c>
      <c r="O37" s="43">
        <f>'Ekeberg idr.park'!O9</f>
        <v>0</v>
      </c>
      <c r="P37" s="43">
        <f>'Ekeberg idr.park'!P9</f>
        <v>0</v>
      </c>
      <c r="Q37" s="43">
        <f>'Ekeberg idr.park'!Q9</f>
        <v>0</v>
      </c>
    </row>
    <row r="38" spans="1:17" ht="12.75" x14ac:dyDescent="0.2">
      <c r="A38" s="38" t="str">
        <f>'Ekeberg idr.park'!A10</f>
        <v>Ekeberg N11-3</v>
      </c>
      <c r="B38" s="38">
        <f>'Ekeberg idr.park'!B10</f>
        <v>0</v>
      </c>
      <c r="C38" s="38">
        <f>'Ekeberg idr.park'!C10</f>
        <v>0</v>
      </c>
      <c r="D38" s="38" t="str">
        <f>'Ekeberg idr.park'!D10</f>
        <v>11er</v>
      </c>
      <c r="E38" s="38" t="str">
        <f>'Ekeberg idr.park'!E10</f>
        <v>Nei</v>
      </c>
      <c r="F38" s="40" t="str">
        <f>'Ekeberg idr.park'!F10</f>
        <v>Naturgress</v>
      </c>
      <c r="G38" s="43">
        <f>'Ekeberg idr.park'!G10</f>
        <v>0</v>
      </c>
      <c r="H38" s="43">
        <f>'Ekeberg idr.park'!H10</f>
        <v>0</v>
      </c>
      <c r="I38" s="43">
        <f>'Ekeberg idr.park'!I10</f>
        <v>0</v>
      </c>
      <c r="J38" s="43">
        <f>'Ekeberg idr.park'!J10</f>
        <v>0</v>
      </c>
      <c r="K38" s="43">
        <f>'Ekeberg idr.park'!K10</f>
        <v>0</v>
      </c>
      <c r="L38" s="43">
        <f>'Ekeberg idr.park'!L10</f>
        <v>0</v>
      </c>
      <c r="M38" s="43">
        <f>'Ekeberg idr.park'!M10</f>
        <v>0</v>
      </c>
      <c r="N38" s="43">
        <f>'Ekeberg idr.park'!N10</f>
        <v>0</v>
      </c>
      <c r="O38" s="43">
        <f>'Ekeberg idr.park'!O10</f>
        <v>0</v>
      </c>
      <c r="P38" s="43">
        <f>'Ekeberg idr.park'!P10</f>
        <v>0</v>
      </c>
      <c r="Q38" s="43">
        <f>'Ekeberg idr.park'!Q10</f>
        <v>0</v>
      </c>
    </row>
    <row r="39" spans="1:17" ht="12.75" x14ac:dyDescent="0.2">
      <c r="A39" s="38" t="str">
        <f>'Ekeberg idr.park'!A11</f>
        <v>Ekeberg N11-4</v>
      </c>
      <c r="B39" s="38">
        <f>'Ekeberg idr.park'!B11</f>
        <v>0</v>
      </c>
      <c r="C39" s="38">
        <f>'Ekeberg idr.park'!C11</f>
        <v>0</v>
      </c>
      <c r="D39" s="38" t="str">
        <f>'Ekeberg idr.park'!D11</f>
        <v>11er</v>
      </c>
      <c r="E39" s="38" t="str">
        <f>'Ekeberg idr.park'!E11</f>
        <v>Nei</v>
      </c>
      <c r="F39" s="40" t="str">
        <f>'Ekeberg idr.park'!F11</f>
        <v>Naturgress</v>
      </c>
      <c r="G39" s="43">
        <f>'Ekeberg idr.park'!G11</f>
        <v>0</v>
      </c>
      <c r="H39" s="43">
        <f>'Ekeberg idr.park'!H11</f>
        <v>0</v>
      </c>
      <c r="I39" s="43">
        <f>'Ekeberg idr.park'!I11</f>
        <v>0</v>
      </c>
      <c r="J39" s="43">
        <f>'Ekeberg idr.park'!J11</f>
        <v>0</v>
      </c>
      <c r="K39" s="43">
        <f>'Ekeberg idr.park'!K11</f>
        <v>0</v>
      </c>
      <c r="L39" s="43">
        <f>'Ekeberg idr.park'!L11</f>
        <v>0</v>
      </c>
      <c r="M39" s="43">
        <f>'Ekeberg idr.park'!M11</f>
        <v>0</v>
      </c>
      <c r="N39" s="43">
        <f>'Ekeberg idr.park'!N11</f>
        <v>0</v>
      </c>
      <c r="O39" s="43">
        <f>'Ekeberg idr.park'!O11</f>
        <v>0</v>
      </c>
      <c r="P39" s="43">
        <f>'Ekeberg idr.park'!P11</f>
        <v>0</v>
      </c>
      <c r="Q39" s="43">
        <f>'Ekeberg idr.park'!Q11</f>
        <v>0</v>
      </c>
    </row>
    <row r="40" spans="1:17" ht="12.75" x14ac:dyDescent="0.2">
      <c r="A40" s="38" t="str">
        <f>'Ellingsrud idr.park'!A3</f>
        <v>Ellingsrud KG11</v>
      </c>
      <c r="B40" s="38">
        <f>'Ellingsrud idr.park'!B3</f>
        <v>0</v>
      </c>
      <c r="C40" s="38">
        <f>'Ellingsrud idr.park'!C3</f>
        <v>0</v>
      </c>
      <c r="D40" s="38" t="str">
        <f>'Ellingsrud idr.park'!D3</f>
        <v>11er</v>
      </c>
      <c r="E40" s="38" t="str">
        <f>'Ellingsrud idr.park'!E3</f>
        <v>Ja</v>
      </c>
      <c r="F40" s="40" t="str">
        <f>'Ellingsrud idr.park'!F3</f>
        <v>Kunstgress</v>
      </c>
      <c r="G40" s="43">
        <f>'Ellingsrud idr.park'!G3</f>
        <v>0</v>
      </c>
      <c r="H40" s="43">
        <f>'Ellingsrud idr.park'!H3</f>
        <v>0</v>
      </c>
      <c r="I40" s="43">
        <f>'Ellingsrud idr.park'!I3</f>
        <v>0</v>
      </c>
      <c r="J40" s="43">
        <f>'Ellingsrud idr.park'!J3</f>
        <v>50</v>
      </c>
      <c r="K40" s="43">
        <f>'Ellingsrud idr.park'!K3</f>
        <v>0</v>
      </c>
      <c r="L40" s="43">
        <f>'Ellingsrud idr.park'!L3</f>
        <v>0</v>
      </c>
      <c r="M40" s="43">
        <f>'Ellingsrud idr.park'!M3</f>
        <v>0</v>
      </c>
      <c r="N40" s="43">
        <f>'Ellingsrud idr.park'!N3</f>
        <v>0</v>
      </c>
      <c r="O40" s="43">
        <f>'Ellingsrud idr.park'!O3</f>
        <v>0</v>
      </c>
      <c r="P40" s="43">
        <f>'Ellingsrud idr.park'!P3</f>
        <v>0</v>
      </c>
      <c r="Q40" s="43">
        <f>'Ellingsrud idr.park'!Q3</f>
        <v>0</v>
      </c>
    </row>
    <row r="41" spans="1:17" ht="12.75" x14ac:dyDescent="0.2">
      <c r="A41" s="38" t="str">
        <f>'Ellingsrud idr.park'!A4</f>
        <v>Ellingsrud G11</v>
      </c>
      <c r="B41" s="38">
        <f>'Ellingsrud idr.park'!B4</f>
        <v>0</v>
      </c>
      <c r="C41" s="38">
        <f>'Ellingsrud idr.park'!C4</f>
        <v>0</v>
      </c>
      <c r="D41" s="38" t="str">
        <f>'Ellingsrud idr.park'!D4</f>
        <v>11er</v>
      </c>
      <c r="E41" s="38" t="str">
        <f>'Ellingsrud idr.park'!E4</f>
        <v>Nei</v>
      </c>
      <c r="F41" s="40" t="str">
        <f>'Ellingsrud idr.park'!F4</f>
        <v>Grus</v>
      </c>
      <c r="G41" s="43">
        <f>'Ellingsrud idr.park'!G4</f>
        <v>0</v>
      </c>
      <c r="H41" s="43">
        <f>'Ellingsrud idr.park'!H4</f>
        <v>0</v>
      </c>
      <c r="I41" s="43">
        <f>'Ellingsrud idr.park'!I4</f>
        <v>0</v>
      </c>
      <c r="J41" s="43">
        <f>'Ellingsrud idr.park'!J4</f>
        <v>33.333333333333329</v>
      </c>
      <c r="K41" s="43">
        <f>'Ellingsrud idr.park'!K4</f>
        <v>0</v>
      </c>
      <c r="L41" s="43">
        <f>'Ellingsrud idr.park'!L4</f>
        <v>0</v>
      </c>
      <c r="M41" s="43">
        <f>'Ellingsrud idr.park'!M4</f>
        <v>0</v>
      </c>
      <c r="N41" s="43">
        <f>'Ellingsrud idr.park'!N4</f>
        <v>0</v>
      </c>
      <c r="O41" s="43">
        <f>'Ellingsrud idr.park'!O4</f>
        <v>0</v>
      </c>
      <c r="P41" s="43">
        <f>'Ellingsrud idr.park'!P4</f>
        <v>0</v>
      </c>
      <c r="Q41" s="43">
        <f>'Ellingsrud idr.park'!Q4</f>
        <v>0</v>
      </c>
    </row>
    <row r="42" spans="1:17" ht="12.75" x14ac:dyDescent="0.2">
      <c r="A42" s="38" t="str">
        <f>'Frogner Stadion'!A3</f>
        <v>Frogner Stadion KG11</v>
      </c>
      <c r="B42" s="38">
        <f>'Frogner Stadion'!B3</f>
        <v>0</v>
      </c>
      <c r="C42" s="38">
        <f>'Frogner Stadion'!C3</f>
        <v>0</v>
      </c>
      <c r="D42" s="38" t="str">
        <f>'Frogner Stadion'!D3</f>
        <v>11er</v>
      </c>
      <c r="E42" s="38" t="str">
        <f>'Frogner Stadion'!E3</f>
        <v>Ja</v>
      </c>
      <c r="F42" s="40" t="str">
        <f>'Frogner Stadion'!F3</f>
        <v>Kunstgress</v>
      </c>
      <c r="G42" s="43">
        <f>'Frogner Stadion'!G3</f>
        <v>34.5</v>
      </c>
      <c r="H42" s="43">
        <f>'Frogner Stadion'!H3</f>
        <v>0</v>
      </c>
      <c r="I42" s="43">
        <f>'Frogner Stadion'!I3</f>
        <v>0</v>
      </c>
      <c r="J42" s="43">
        <f>'Frogner Stadion'!J3</f>
        <v>13.5</v>
      </c>
      <c r="K42" s="43">
        <f>'Frogner Stadion'!K3</f>
        <v>0</v>
      </c>
      <c r="L42" s="43">
        <f>'Frogner Stadion'!L3</f>
        <v>2</v>
      </c>
      <c r="M42" s="43">
        <f>'Frogner Stadion'!M3</f>
        <v>0</v>
      </c>
      <c r="N42" s="43">
        <f>'Frogner Stadion'!N3</f>
        <v>0</v>
      </c>
      <c r="O42" s="43">
        <f>'Frogner Stadion'!O3</f>
        <v>0</v>
      </c>
      <c r="P42" s="43">
        <f>'Frogner Stadion'!P3</f>
        <v>0</v>
      </c>
      <c r="Q42" s="43">
        <f>'Frogner Stadion'!Q3</f>
        <v>0</v>
      </c>
    </row>
    <row r="43" spans="1:17" ht="12.75" x14ac:dyDescent="0.2">
      <c r="A43" s="38" t="str">
        <f>'Frogner Tennis'!A3</f>
        <v>Frogner Tennis Gr1</v>
      </c>
      <c r="B43" s="38">
        <f>'Frogner Tennis'!B3</f>
        <v>0</v>
      </c>
      <c r="C43" s="38">
        <f>'Frogner Tennis'!C3</f>
        <v>0</v>
      </c>
      <c r="D43" s="38" t="str">
        <f>'Frogner Tennis'!D3</f>
        <v>7er</v>
      </c>
      <c r="E43" s="38" t="str">
        <f>'Frogner Tennis'!E3</f>
        <v>Nei</v>
      </c>
      <c r="F43" s="40" t="str">
        <f>'Frogner Tennis'!F3</f>
        <v>Grus</v>
      </c>
      <c r="G43" s="43">
        <f>'Frogner Tennis'!G3</f>
        <v>0</v>
      </c>
      <c r="H43" s="43">
        <f>'Frogner Tennis'!H3</f>
        <v>0</v>
      </c>
      <c r="I43" s="43">
        <f>'Frogner Tennis'!I3</f>
        <v>0</v>
      </c>
      <c r="J43" s="43">
        <f>'Frogner Tennis'!J3</f>
        <v>0</v>
      </c>
      <c r="K43" s="43">
        <f>'Frogner Tennis'!K3</f>
        <v>0</v>
      </c>
      <c r="L43" s="43">
        <f>'Frogner Tennis'!L3</f>
        <v>0</v>
      </c>
      <c r="M43" s="43">
        <f>'Frogner Tennis'!M3</f>
        <v>0</v>
      </c>
      <c r="N43" s="43">
        <f>'Frogner Tennis'!N3</f>
        <v>0</v>
      </c>
      <c r="O43" s="43">
        <f>'Frogner Tennis'!O3</f>
        <v>0</v>
      </c>
      <c r="P43" s="43">
        <f>'Frogner Tennis'!P3</f>
        <v>0</v>
      </c>
      <c r="Q43" s="43">
        <f>'Frogner Tennis'!Q3</f>
        <v>8.3333333333333321</v>
      </c>
    </row>
    <row r="44" spans="1:17" ht="12.75" x14ac:dyDescent="0.2">
      <c r="A44" s="38" t="str">
        <f>'Frogner Tennis'!A4</f>
        <v>Frogner Tennis HC2</v>
      </c>
      <c r="B44" s="38">
        <f>'Frogner Tennis'!B4</f>
        <v>0</v>
      </c>
      <c r="C44" s="38">
        <f>'Frogner Tennis'!C4</f>
        <v>0</v>
      </c>
      <c r="D44" s="38" t="str">
        <f>'Frogner Tennis'!D4</f>
        <v>7er</v>
      </c>
      <c r="E44" s="38" t="str">
        <f>'Frogner Tennis'!E4</f>
        <v>Nei</v>
      </c>
      <c r="F44" s="40" t="str">
        <f>'Frogner Tennis'!F4</f>
        <v>Kunstgress</v>
      </c>
      <c r="G44" s="43">
        <f>'Frogner Tennis'!G4</f>
        <v>0</v>
      </c>
      <c r="H44" s="43">
        <f>'Frogner Tennis'!H4</f>
        <v>0</v>
      </c>
      <c r="I44" s="43">
        <f>'Frogner Tennis'!I4</f>
        <v>0</v>
      </c>
      <c r="J44" s="43">
        <f>'Frogner Tennis'!J4</f>
        <v>0</v>
      </c>
      <c r="K44" s="43">
        <f>'Frogner Tennis'!K4</f>
        <v>0</v>
      </c>
      <c r="L44" s="43">
        <f>'Frogner Tennis'!L4</f>
        <v>0</v>
      </c>
      <c r="M44" s="43">
        <f>'Frogner Tennis'!M4</f>
        <v>0</v>
      </c>
      <c r="N44" s="43">
        <f>'Frogner Tennis'!N4</f>
        <v>0</v>
      </c>
      <c r="O44" s="43">
        <f>'Frogner Tennis'!O4</f>
        <v>0</v>
      </c>
      <c r="P44" s="43">
        <f>'Frogner Tennis'!P4</f>
        <v>0</v>
      </c>
      <c r="Q44" s="43">
        <f>'Frogner Tennis'!Q4</f>
        <v>0</v>
      </c>
    </row>
    <row r="45" spans="1:17" ht="12.75" x14ac:dyDescent="0.2">
      <c r="A45" s="38" t="str">
        <f>'Frogner Tennis'!A5</f>
        <v>Frogner Tennis Gr3</v>
      </c>
      <c r="B45" s="38">
        <f>'Frogner Tennis'!B5</f>
        <v>0</v>
      </c>
      <c r="C45" s="38">
        <f>'Frogner Tennis'!C5</f>
        <v>0</v>
      </c>
      <c r="D45" s="38" t="str">
        <f>'Frogner Tennis'!D5</f>
        <v>7er</v>
      </c>
      <c r="E45" s="38" t="str">
        <f>'Frogner Tennis'!E5</f>
        <v>Nei</v>
      </c>
      <c r="F45" s="40" t="str">
        <f>'Frogner Tennis'!F5</f>
        <v>Grus</v>
      </c>
      <c r="G45" s="43">
        <f>'Frogner Tennis'!G5</f>
        <v>0</v>
      </c>
      <c r="H45" s="43">
        <f>'Frogner Tennis'!H5</f>
        <v>0</v>
      </c>
      <c r="I45" s="43">
        <f>'Frogner Tennis'!I5</f>
        <v>0</v>
      </c>
      <c r="J45" s="43">
        <f>'Frogner Tennis'!J5</f>
        <v>0</v>
      </c>
      <c r="K45" s="43">
        <f>'Frogner Tennis'!K5</f>
        <v>0</v>
      </c>
      <c r="L45" s="43">
        <f>'Frogner Tennis'!L5</f>
        <v>0</v>
      </c>
      <c r="M45" s="43">
        <f>'Frogner Tennis'!M5</f>
        <v>0</v>
      </c>
      <c r="N45" s="43">
        <f>'Frogner Tennis'!N5</f>
        <v>0</v>
      </c>
      <c r="O45" s="43">
        <f>'Frogner Tennis'!O5</f>
        <v>0</v>
      </c>
      <c r="P45" s="43">
        <f>'Frogner Tennis'!P5</f>
        <v>0</v>
      </c>
      <c r="Q45" s="43">
        <f>'Frogner Tennis'!Q5</f>
        <v>8.3333333333333321</v>
      </c>
    </row>
    <row r="46" spans="1:17" ht="12.75" x14ac:dyDescent="0.2">
      <c r="A46" s="38" t="str">
        <f>'Frogner Tennis'!A6</f>
        <v>Frogner Tennis HC4</v>
      </c>
      <c r="B46" s="38">
        <f>'Frogner Tennis'!B6</f>
        <v>0</v>
      </c>
      <c r="C46" s="38">
        <f>'Frogner Tennis'!C6</f>
        <v>0</v>
      </c>
      <c r="D46" s="38" t="str">
        <f>'Frogner Tennis'!D6</f>
        <v>7er</v>
      </c>
      <c r="E46" s="38" t="str">
        <f>'Frogner Tennis'!E6</f>
        <v>Nei</v>
      </c>
      <c r="F46" s="40" t="str">
        <f>'Frogner Tennis'!F6</f>
        <v>Kunstgress</v>
      </c>
      <c r="G46" s="43">
        <f>'Frogner Tennis'!G6</f>
        <v>0</v>
      </c>
      <c r="H46" s="43">
        <f>'Frogner Tennis'!H6</f>
        <v>0</v>
      </c>
      <c r="I46" s="43">
        <f>'Frogner Tennis'!I6</f>
        <v>0</v>
      </c>
      <c r="J46" s="43">
        <f>'Frogner Tennis'!J6</f>
        <v>0</v>
      </c>
      <c r="K46" s="43">
        <f>'Frogner Tennis'!K6</f>
        <v>0</v>
      </c>
      <c r="L46" s="43">
        <f>'Frogner Tennis'!L6</f>
        <v>0</v>
      </c>
      <c r="M46" s="43">
        <f>'Frogner Tennis'!M6</f>
        <v>0</v>
      </c>
      <c r="N46" s="43">
        <f>'Frogner Tennis'!N6</f>
        <v>0</v>
      </c>
      <c r="O46" s="43">
        <f>'Frogner Tennis'!O6</f>
        <v>0</v>
      </c>
      <c r="P46" s="43">
        <f>'Frogner Tennis'!P6</f>
        <v>0</v>
      </c>
      <c r="Q46" s="43">
        <f>'Frogner Tennis'!Q6</f>
        <v>0</v>
      </c>
    </row>
    <row r="47" spans="1:17" ht="12.75" x14ac:dyDescent="0.2">
      <c r="A47" s="38" t="str">
        <f>'Frogner Tennis'!A7</f>
        <v>Frogner Tennis Gr5</v>
      </c>
      <c r="B47" s="38">
        <f>'Frogner Tennis'!B7</f>
        <v>0</v>
      </c>
      <c r="C47" s="38">
        <f>'Frogner Tennis'!C7</f>
        <v>0</v>
      </c>
      <c r="D47" s="38" t="str">
        <f>'Frogner Tennis'!D7</f>
        <v>7er</v>
      </c>
      <c r="E47" s="38" t="str">
        <f>'Frogner Tennis'!E7</f>
        <v>Nei</v>
      </c>
      <c r="F47" s="40" t="str">
        <f>'Frogner Tennis'!F7</f>
        <v>Grus</v>
      </c>
      <c r="G47" s="43">
        <f>'Frogner Tennis'!G7</f>
        <v>0</v>
      </c>
      <c r="H47" s="43">
        <f>'Frogner Tennis'!H7</f>
        <v>0</v>
      </c>
      <c r="I47" s="43">
        <f>'Frogner Tennis'!I7</f>
        <v>0</v>
      </c>
      <c r="J47" s="43">
        <f>'Frogner Tennis'!J7</f>
        <v>0</v>
      </c>
      <c r="K47" s="43">
        <f>'Frogner Tennis'!K7</f>
        <v>0</v>
      </c>
      <c r="L47" s="43">
        <f>'Frogner Tennis'!L7</f>
        <v>0</v>
      </c>
      <c r="M47" s="43">
        <f>'Frogner Tennis'!M7</f>
        <v>0</v>
      </c>
      <c r="N47" s="43">
        <f>'Frogner Tennis'!N7</f>
        <v>0</v>
      </c>
      <c r="O47" s="43">
        <f>'Frogner Tennis'!O7</f>
        <v>8.3333333333333321</v>
      </c>
      <c r="P47" s="43">
        <f>'Frogner Tennis'!P7</f>
        <v>0</v>
      </c>
      <c r="Q47" s="43">
        <f>'Frogner Tennis'!Q7</f>
        <v>0</v>
      </c>
    </row>
    <row r="48" spans="1:17" ht="12.75" x14ac:dyDescent="0.2">
      <c r="A48" s="38" t="str">
        <f>'Frogner Tennis'!A8</f>
        <v>Frogner Tennis Gr6</v>
      </c>
      <c r="B48" s="38">
        <f>'Frogner Tennis'!B8</f>
        <v>0</v>
      </c>
      <c r="C48" s="38">
        <f>'Frogner Tennis'!C8</f>
        <v>0</v>
      </c>
      <c r="D48" s="38" t="str">
        <f>'Frogner Tennis'!D8</f>
        <v>7er</v>
      </c>
      <c r="E48" s="38" t="str">
        <f>'Frogner Tennis'!E8</f>
        <v>Nei</v>
      </c>
      <c r="F48" s="40" t="str">
        <f>'Frogner Tennis'!F8</f>
        <v>Grus</v>
      </c>
      <c r="G48" s="43">
        <f>'Frogner Tennis'!G8</f>
        <v>0</v>
      </c>
      <c r="H48" s="43">
        <f>'Frogner Tennis'!H8</f>
        <v>0</v>
      </c>
      <c r="I48" s="43">
        <f>'Frogner Tennis'!I8</f>
        <v>0</v>
      </c>
      <c r="J48" s="43">
        <f>'Frogner Tennis'!J8</f>
        <v>0</v>
      </c>
      <c r="K48" s="43">
        <f>'Frogner Tennis'!K8</f>
        <v>0</v>
      </c>
      <c r="L48" s="43">
        <f>'Frogner Tennis'!L8</f>
        <v>0</v>
      </c>
      <c r="M48" s="43">
        <f>'Frogner Tennis'!M8</f>
        <v>0</v>
      </c>
      <c r="N48" s="43">
        <f>'Frogner Tennis'!N8</f>
        <v>0</v>
      </c>
      <c r="O48" s="43">
        <f>'Frogner Tennis'!O8</f>
        <v>8.3333333333333321</v>
      </c>
      <c r="P48" s="43">
        <f>'Frogner Tennis'!P8</f>
        <v>0</v>
      </c>
      <c r="Q48" s="43">
        <f>'Frogner Tennis'!Q8</f>
        <v>0</v>
      </c>
    </row>
    <row r="49" spans="1:17" ht="12.75" x14ac:dyDescent="0.2">
      <c r="A49" s="38" t="str">
        <f>'Frogner Tennis'!A9</f>
        <v>Frogner Tennis Gr7</v>
      </c>
      <c r="B49" s="38">
        <f>'Frogner Tennis'!B9</f>
        <v>0</v>
      </c>
      <c r="C49" s="38">
        <f>'Frogner Tennis'!C9</f>
        <v>0</v>
      </c>
      <c r="D49" s="38" t="str">
        <f>'Frogner Tennis'!D9</f>
        <v>7er</v>
      </c>
      <c r="E49" s="38" t="str">
        <f>'Frogner Tennis'!E9</f>
        <v>Nei</v>
      </c>
      <c r="F49" s="40" t="str">
        <f>'Frogner Tennis'!F9</f>
        <v>Grus</v>
      </c>
      <c r="G49" s="43">
        <f>'Frogner Tennis'!G9</f>
        <v>0</v>
      </c>
      <c r="H49" s="43">
        <f>'Frogner Tennis'!H9</f>
        <v>0</v>
      </c>
      <c r="I49" s="43">
        <f>'Frogner Tennis'!I9</f>
        <v>0</v>
      </c>
      <c r="J49" s="43">
        <f>'Frogner Tennis'!J9</f>
        <v>0</v>
      </c>
      <c r="K49" s="43">
        <f>'Frogner Tennis'!K9</f>
        <v>0</v>
      </c>
      <c r="L49" s="43">
        <f>'Frogner Tennis'!L9</f>
        <v>0</v>
      </c>
      <c r="M49" s="43">
        <f>'Frogner Tennis'!M9</f>
        <v>0</v>
      </c>
      <c r="N49" s="43">
        <f>'Frogner Tennis'!N9</f>
        <v>0</v>
      </c>
      <c r="O49" s="43">
        <f>'Frogner Tennis'!O9</f>
        <v>8.3333333333333321</v>
      </c>
      <c r="P49" s="43">
        <f>'Frogner Tennis'!P9</f>
        <v>0</v>
      </c>
      <c r="Q49" s="43">
        <f>'Frogner Tennis'!Q9</f>
        <v>0</v>
      </c>
    </row>
    <row r="50" spans="1:17" ht="12.75" x14ac:dyDescent="0.2">
      <c r="A50" s="38" t="str">
        <f>'Frogner Tennis'!A10</f>
        <v>Frogner Tennis Gr8</v>
      </c>
      <c r="B50" s="38">
        <f>'Frogner Tennis'!B10</f>
        <v>0</v>
      </c>
      <c r="C50" s="38">
        <f>'Frogner Tennis'!C10</f>
        <v>0</v>
      </c>
      <c r="D50" s="38" t="str">
        <f>'Frogner Tennis'!D10</f>
        <v>7er</v>
      </c>
      <c r="E50" s="38" t="str">
        <f>'Frogner Tennis'!E10</f>
        <v>Nei</v>
      </c>
      <c r="F50" s="40" t="str">
        <f>'Frogner Tennis'!F10</f>
        <v>Grus</v>
      </c>
      <c r="G50" s="43">
        <f>'Frogner Tennis'!G10</f>
        <v>0</v>
      </c>
      <c r="H50" s="43">
        <f>'Frogner Tennis'!H10</f>
        <v>0</v>
      </c>
      <c r="I50" s="43">
        <f>'Frogner Tennis'!I10</f>
        <v>0</v>
      </c>
      <c r="J50" s="43">
        <f>'Frogner Tennis'!J10</f>
        <v>0</v>
      </c>
      <c r="K50" s="43">
        <f>'Frogner Tennis'!K10</f>
        <v>0</v>
      </c>
      <c r="L50" s="43">
        <f>'Frogner Tennis'!L10</f>
        <v>0</v>
      </c>
      <c r="M50" s="43">
        <f>'Frogner Tennis'!M10</f>
        <v>0</v>
      </c>
      <c r="N50" s="43">
        <f>'Frogner Tennis'!N10</f>
        <v>0</v>
      </c>
      <c r="O50" s="43">
        <f>'Frogner Tennis'!O10</f>
        <v>8.3333333333333321</v>
      </c>
      <c r="P50" s="43">
        <f>'Frogner Tennis'!P10</f>
        <v>0</v>
      </c>
      <c r="Q50" s="43">
        <f>'Frogner Tennis'!Q10</f>
        <v>0</v>
      </c>
    </row>
    <row r="51" spans="1:17" ht="12.75" x14ac:dyDescent="0.2">
      <c r="A51" s="38" t="str">
        <f>'Frogner Tennis'!A11</f>
        <v>Frogner Tennis Gr9</v>
      </c>
      <c r="B51" s="38">
        <f>'Frogner Tennis'!B11</f>
        <v>0</v>
      </c>
      <c r="C51" s="38">
        <f>'Frogner Tennis'!C11</f>
        <v>0</v>
      </c>
      <c r="D51" s="38" t="str">
        <f>'Frogner Tennis'!D11</f>
        <v>7er</v>
      </c>
      <c r="E51" s="38" t="str">
        <f>'Frogner Tennis'!E11</f>
        <v>Nei</v>
      </c>
      <c r="F51" s="40" t="str">
        <f>'Frogner Tennis'!F11</f>
        <v>Grus</v>
      </c>
      <c r="G51" s="43">
        <f>'Frogner Tennis'!G11</f>
        <v>0</v>
      </c>
      <c r="H51" s="43">
        <f>'Frogner Tennis'!H11</f>
        <v>0</v>
      </c>
      <c r="I51" s="43">
        <f>'Frogner Tennis'!I11</f>
        <v>0</v>
      </c>
      <c r="J51" s="43">
        <f>'Frogner Tennis'!J11</f>
        <v>0</v>
      </c>
      <c r="K51" s="43">
        <f>'Frogner Tennis'!K11</f>
        <v>0</v>
      </c>
      <c r="L51" s="43">
        <f>'Frogner Tennis'!L11</f>
        <v>0</v>
      </c>
      <c r="M51" s="43">
        <f>'Frogner Tennis'!M11</f>
        <v>0</v>
      </c>
      <c r="N51" s="43">
        <f>'Frogner Tennis'!N11</f>
        <v>0</v>
      </c>
      <c r="O51" s="43">
        <f>'Frogner Tennis'!O11</f>
        <v>8.3333333333333321</v>
      </c>
      <c r="P51" s="43">
        <f>'Frogner Tennis'!P11</f>
        <v>0</v>
      </c>
      <c r="Q51" s="43">
        <f>'Frogner Tennis'!Q11</f>
        <v>0</v>
      </c>
    </row>
    <row r="52" spans="1:17" ht="12.75" x14ac:dyDescent="0.2">
      <c r="A52" s="38" t="str">
        <f>'Frogner Tennis'!A12</f>
        <v>Frogner Tennis Gr10</v>
      </c>
      <c r="B52" s="38">
        <f>'Frogner Tennis'!B12</f>
        <v>0</v>
      </c>
      <c r="C52" s="38">
        <f>'Frogner Tennis'!C12</f>
        <v>0</v>
      </c>
      <c r="D52" s="38" t="str">
        <f>'Frogner Tennis'!D12</f>
        <v>7er</v>
      </c>
      <c r="E52" s="38" t="str">
        <f>'Frogner Tennis'!E12</f>
        <v>Nei</v>
      </c>
      <c r="F52" s="40" t="str">
        <f>'Frogner Tennis'!F12</f>
        <v>Grus</v>
      </c>
      <c r="G52" s="43">
        <f>'Frogner Tennis'!G12</f>
        <v>0</v>
      </c>
      <c r="H52" s="43">
        <f>'Frogner Tennis'!H12</f>
        <v>0</v>
      </c>
      <c r="I52" s="43">
        <f>'Frogner Tennis'!I12</f>
        <v>0</v>
      </c>
      <c r="J52" s="43">
        <f>'Frogner Tennis'!J12</f>
        <v>0</v>
      </c>
      <c r="K52" s="43">
        <f>'Frogner Tennis'!K12</f>
        <v>0</v>
      </c>
      <c r="L52" s="43">
        <f>'Frogner Tennis'!L12</f>
        <v>0</v>
      </c>
      <c r="M52" s="43">
        <f>'Frogner Tennis'!M12</f>
        <v>0</v>
      </c>
      <c r="N52" s="43">
        <f>'Frogner Tennis'!N12</f>
        <v>0</v>
      </c>
      <c r="O52" s="43">
        <f>'Frogner Tennis'!O12</f>
        <v>8.3333333333333321</v>
      </c>
      <c r="P52" s="43">
        <f>'Frogner Tennis'!P12</f>
        <v>0</v>
      </c>
      <c r="Q52" s="43">
        <f>'Frogner Tennis'!Q12</f>
        <v>0</v>
      </c>
    </row>
    <row r="53" spans="1:17" ht="12.75" x14ac:dyDescent="0.2">
      <c r="A53" s="38" t="str">
        <f>'Frogner Tennis'!A13</f>
        <v>Frogner Tennis Gr11</v>
      </c>
      <c r="B53" s="38">
        <f>'Frogner Tennis'!B13</f>
        <v>0</v>
      </c>
      <c r="C53" s="38">
        <f>'Frogner Tennis'!C13</f>
        <v>0</v>
      </c>
      <c r="D53" s="38" t="str">
        <f>'Frogner Tennis'!D13</f>
        <v>7er</v>
      </c>
      <c r="E53" s="38" t="str">
        <f>'Frogner Tennis'!E13</f>
        <v>Nei</v>
      </c>
      <c r="F53" s="40" t="str">
        <f>'Frogner Tennis'!F13</f>
        <v>Grus</v>
      </c>
      <c r="G53" s="43">
        <f>'Frogner Tennis'!G13</f>
        <v>0</v>
      </c>
      <c r="H53" s="43">
        <f>'Frogner Tennis'!H13</f>
        <v>0</v>
      </c>
      <c r="I53" s="43">
        <f>'Frogner Tennis'!I13</f>
        <v>0</v>
      </c>
      <c r="J53" s="43">
        <f>'Frogner Tennis'!J13</f>
        <v>0</v>
      </c>
      <c r="K53" s="43">
        <f>'Frogner Tennis'!K13</f>
        <v>0</v>
      </c>
      <c r="L53" s="43">
        <f>'Frogner Tennis'!L13</f>
        <v>0</v>
      </c>
      <c r="M53" s="43">
        <f>'Frogner Tennis'!M13</f>
        <v>0</v>
      </c>
      <c r="N53" s="43">
        <f>'Frogner Tennis'!N13</f>
        <v>0</v>
      </c>
      <c r="O53" s="43">
        <f>'Frogner Tennis'!O13</f>
        <v>0</v>
      </c>
      <c r="P53" s="43">
        <f>'Frogner Tennis'!P13</f>
        <v>0</v>
      </c>
      <c r="Q53" s="43">
        <f>'Frogner Tennis'!Q13</f>
        <v>8.3333333333333321</v>
      </c>
    </row>
    <row r="54" spans="1:17" ht="12.75" x14ac:dyDescent="0.2">
      <c r="A54" s="38" t="str">
        <f>'Frogner Tennis'!A14</f>
        <v>Frogner Tennis HC12</v>
      </c>
      <c r="B54" s="38">
        <f>'Frogner Tennis'!B14</f>
        <v>0</v>
      </c>
      <c r="C54" s="38">
        <f>'Frogner Tennis'!C14</f>
        <v>0</v>
      </c>
      <c r="D54" s="38" t="str">
        <f>'Frogner Tennis'!D14</f>
        <v>7er</v>
      </c>
      <c r="E54" s="38" t="str">
        <f>'Frogner Tennis'!E14</f>
        <v>Nei</v>
      </c>
      <c r="F54" s="40" t="str">
        <f>'Frogner Tennis'!F14</f>
        <v>Kunstgress</v>
      </c>
      <c r="G54" s="43">
        <f>'Frogner Tennis'!G14</f>
        <v>0</v>
      </c>
      <c r="H54" s="43">
        <f>'Frogner Tennis'!H14</f>
        <v>0</v>
      </c>
      <c r="I54" s="43">
        <f>'Frogner Tennis'!I14</f>
        <v>0</v>
      </c>
      <c r="J54" s="43">
        <f>'Frogner Tennis'!J14</f>
        <v>0</v>
      </c>
      <c r="K54" s="43">
        <f>'Frogner Tennis'!K14</f>
        <v>0</v>
      </c>
      <c r="L54" s="43">
        <f>'Frogner Tennis'!L14</f>
        <v>0</v>
      </c>
      <c r="M54" s="43">
        <f>'Frogner Tennis'!M14</f>
        <v>0</v>
      </c>
      <c r="N54" s="43">
        <f>'Frogner Tennis'!N14</f>
        <v>0</v>
      </c>
      <c r="O54" s="43">
        <f>'Frogner Tennis'!O14</f>
        <v>8.3333333333333321</v>
      </c>
      <c r="P54" s="43">
        <f>'Frogner Tennis'!P14</f>
        <v>0</v>
      </c>
      <c r="Q54" s="43">
        <f>'Frogner Tennis'!Q14</f>
        <v>0</v>
      </c>
    </row>
    <row r="55" spans="1:17" ht="12.75" x14ac:dyDescent="0.2">
      <c r="A55" s="38" t="str">
        <f>'Fruruset akt.park'!A3</f>
        <v>Furuset "Trimmen" KG7</v>
      </c>
      <c r="B55" s="38">
        <f>'Fruruset akt.park'!B3</f>
        <v>0</v>
      </c>
      <c r="C55" s="38">
        <f>'Fruruset akt.park'!C3</f>
        <v>0</v>
      </c>
      <c r="D55" s="38" t="str">
        <f>'Fruruset akt.park'!D3</f>
        <v>7er</v>
      </c>
      <c r="E55" s="38" t="str">
        <f>'Fruruset akt.park'!E3</f>
        <v>Ja</v>
      </c>
      <c r="F55" s="40" t="str">
        <f>'Fruruset akt.park'!F3</f>
        <v>Kunstgress</v>
      </c>
      <c r="G55" s="43">
        <f>'Fruruset akt.park'!G3</f>
        <v>0</v>
      </c>
      <c r="H55" s="43">
        <f>'Fruruset akt.park'!H3</f>
        <v>0</v>
      </c>
      <c r="I55" s="43">
        <f>'Fruruset akt.park'!I3</f>
        <v>0</v>
      </c>
      <c r="J55" s="43">
        <f>'Fruruset akt.park'!J3</f>
        <v>8.625</v>
      </c>
      <c r="K55" s="43">
        <f>'Fruruset akt.park'!K3</f>
        <v>0</v>
      </c>
      <c r="L55" s="43">
        <f>'Fruruset akt.park'!L3</f>
        <v>0</v>
      </c>
      <c r="M55" s="43">
        <f>'Fruruset akt.park'!M3</f>
        <v>3</v>
      </c>
      <c r="N55" s="43">
        <f>'Fruruset akt.park'!N3</f>
        <v>0</v>
      </c>
      <c r="O55" s="43">
        <f>'Fruruset akt.park'!O3</f>
        <v>0</v>
      </c>
      <c r="P55" s="43">
        <f>'Fruruset akt.park'!P3</f>
        <v>0.875</v>
      </c>
      <c r="Q55" s="43">
        <f>'Fruruset akt.park'!Q3</f>
        <v>0</v>
      </c>
    </row>
    <row r="56" spans="1:17" ht="12.75" x14ac:dyDescent="0.2">
      <c r="A56" s="38" t="str">
        <f>'Fruruset idr.park'!A3</f>
        <v>Furuset KG11</v>
      </c>
      <c r="B56" s="38">
        <f>'Fruruset idr.park'!B3</f>
        <v>0</v>
      </c>
      <c r="C56" s="38">
        <f>'Fruruset idr.park'!C3</f>
        <v>0</v>
      </c>
      <c r="D56" s="38" t="str">
        <f>'Fruruset idr.park'!D3</f>
        <v>11er</v>
      </c>
      <c r="E56" s="38" t="str">
        <f>'Fruruset idr.park'!E3</f>
        <v>Ja</v>
      </c>
      <c r="F56" s="40" t="str">
        <f>'Fruruset idr.park'!F3</f>
        <v>Kunstgress</v>
      </c>
      <c r="G56" s="43">
        <f>'Fruruset idr.park'!G3</f>
        <v>0</v>
      </c>
      <c r="H56" s="43">
        <f>'Fruruset idr.park'!H3</f>
        <v>0</v>
      </c>
      <c r="I56" s="43">
        <f>'Fruruset idr.park'!I3</f>
        <v>0</v>
      </c>
      <c r="J56" s="43">
        <f>'Fruruset idr.park'!J3</f>
        <v>50</v>
      </c>
      <c r="K56" s="43">
        <f>'Fruruset idr.park'!K3</f>
        <v>0</v>
      </c>
      <c r="L56" s="43">
        <f>'Fruruset idr.park'!L3</f>
        <v>0</v>
      </c>
      <c r="M56" s="43">
        <f>'Fruruset idr.park'!M3</f>
        <v>0</v>
      </c>
      <c r="N56" s="43">
        <f>'Fruruset idr.park'!N3</f>
        <v>0</v>
      </c>
      <c r="O56" s="43">
        <f>'Fruruset idr.park'!O3</f>
        <v>0</v>
      </c>
      <c r="P56" s="43">
        <f>'Fruruset idr.park'!P3</f>
        <v>0</v>
      </c>
      <c r="Q56" s="43">
        <f>'Fruruset idr.park'!Q3</f>
        <v>0</v>
      </c>
    </row>
    <row r="57" spans="1:17" ht="12.75" x14ac:dyDescent="0.2">
      <c r="A57" s="38" t="str">
        <f>'Fruruset idr.park'!A4</f>
        <v>Furuset N11</v>
      </c>
      <c r="B57" s="38">
        <f>'Fruruset idr.park'!B4</f>
        <v>0</v>
      </c>
      <c r="C57" s="38">
        <f>'Fruruset idr.park'!C4</f>
        <v>0</v>
      </c>
      <c r="D57" s="38" t="str">
        <f>'Fruruset idr.park'!D4</f>
        <v>11er</v>
      </c>
      <c r="E57" s="38" t="str">
        <f>'Fruruset idr.park'!E4</f>
        <v>Nei</v>
      </c>
      <c r="F57" s="40" t="str">
        <f>'Fruruset idr.park'!F4</f>
        <v>Naturgress</v>
      </c>
      <c r="G57" s="43">
        <f>'Fruruset idr.park'!G4</f>
        <v>0</v>
      </c>
      <c r="H57" s="43">
        <f>'Fruruset idr.park'!H4</f>
        <v>0</v>
      </c>
      <c r="I57" s="43">
        <f>'Fruruset idr.park'!I4</f>
        <v>0</v>
      </c>
      <c r="J57" s="43">
        <f>'Fruruset idr.park'!J4</f>
        <v>13.838436256702991</v>
      </c>
      <c r="K57" s="43">
        <f>'Fruruset idr.park'!K4</f>
        <v>0</v>
      </c>
      <c r="L57" s="43">
        <f>'Fruruset idr.park'!L4</f>
        <v>0</v>
      </c>
      <c r="M57" s="43">
        <f>'Fruruset idr.park'!M4</f>
        <v>0</v>
      </c>
      <c r="N57" s="43">
        <f>'Fruruset idr.park'!N4</f>
        <v>0</v>
      </c>
      <c r="O57" s="43">
        <f>'Fruruset idr.park'!O4</f>
        <v>0</v>
      </c>
      <c r="P57" s="43">
        <f>'Fruruset idr.park'!P4</f>
        <v>0</v>
      </c>
      <c r="Q57" s="43">
        <f>'Fruruset idr.park'!Q4</f>
        <v>0</v>
      </c>
    </row>
    <row r="58" spans="1:17" ht="12.75" x14ac:dyDescent="0.2">
      <c r="A58" s="38" t="str">
        <f>'Fruruset idr.park'!A5</f>
        <v>Furuset Cricket (Stubberudmyra)</v>
      </c>
      <c r="B58" s="38">
        <f>'Fruruset idr.park'!B5</f>
        <v>0</v>
      </c>
      <c r="C58" s="38">
        <f>'Fruruset idr.park'!C5</f>
        <v>0</v>
      </c>
      <c r="D58" s="38" t="str">
        <f>'Fruruset idr.park'!D5</f>
        <v>11er</v>
      </c>
      <c r="E58" s="38" t="str">
        <f>'Fruruset idr.park'!E5</f>
        <v>Ja</v>
      </c>
      <c r="F58" s="40" t="str">
        <f>'Fruruset idr.park'!F5</f>
        <v>Kunstgress</v>
      </c>
      <c r="G58" s="43">
        <f>'Fruruset idr.park'!G5</f>
        <v>0</v>
      </c>
      <c r="H58" s="43">
        <f>'Fruruset idr.park'!H5</f>
        <v>0</v>
      </c>
      <c r="I58" s="43">
        <f>'Fruruset idr.park'!I5</f>
        <v>50</v>
      </c>
      <c r="J58" s="43">
        <f>'Fruruset idr.park'!J5</f>
        <v>0</v>
      </c>
      <c r="K58" s="43">
        <f>'Fruruset idr.park'!K5</f>
        <v>0</v>
      </c>
      <c r="L58" s="43">
        <f>'Fruruset idr.park'!L5</f>
        <v>0</v>
      </c>
      <c r="M58" s="43">
        <f>'Fruruset idr.park'!M5</f>
        <v>0</v>
      </c>
      <c r="N58" s="43">
        <f>'Fruruset idr.park'!N5</f>
        <v>0</v>
      </c>
      <c r="O58" s="43">
        <f>'Fruruset idr.park'!O5</f>
        <v>0</v>
      </c>
      <c r="P58" s="43">
        <f>'Fruruset idr.park'!P5</f>
        <v>0</v>
      </c>
      <c r="Q58" s="43">
        <f>'Fruruset idr.park'!Q5</f>
        <v>0</v>
      </c>
    </row>
    <row r="59" spans="1:17" ht="12.75" x14ac:dyDescent="0.2">
      <c r="A59" s="38" t="str">
        <f>'Grefsen skole'!A3</f>
        <v>Grefsen skole KG7</v>
      </c>
      <c r="B59" s="38">
        <f>'Grefsen skole'!B3</f>
        <v>0</v>
      </c>
      <c r="C59" s="38">
        <f>'Grefsen skole'!C3</f>
        <v>0</v>
      </c>
      <c r="D59" s="38" t="str">
        <f>'Grefsen skole'!D3</f>
        <v>7er</v>
      </c>
      <c r="E59" s="38" t="str">
        <f>'Grefsen skole'!E3</f>
        <v>Ja</v>
      </c>
      <c r="F59" s="40" t="str">
        <f>'Grefsen skole'!F3</f>
        <v>Kunstgress</v>
      </c>
      <c r="G59" s="43">
        <f>'Grefsen skole'!G3</f>
        <v>0</v>
      </c>
      <c r="H59" s="43">
        <f>'Grefsen skole'!H3</f>
        <v>0</v>
      </c>
      <c r="I59" s="43">
        <f>'Grefsen skole'!I3</f>
        <v>0</v>
      </c>
      <c r="J59" s="43">
        <f>'Grefsen skole'!J3</f>
        <v>12.5</v>
      </c>
      <c r="K59" s="43">
        <f>'Grefsen skole'!K3</f>
        <v>0</v>
      </c>
      <c r="L59" s="43">
        <f>'Grefsen skole'!L3</f>
        <v>0</v>
      </c>
      <c r="M59" s="43">
        <f>'Grefsen skole'!M3</f>
        <v>0</v>
      </c>
      <c r="N59" s="43">
        <f>'Grefsen skole'!N3</f>
        <v>0</v>
      </c>
      <c r="O59" s="43">
        <f>'Grefsen skole'!O3</f>
        <v>0</v>
      </c>
      <c r="P59" s="43">
        <f>'Grefsen skole'!P3</f>
        <v>0</v>
      </c>
      <c r="Q59" s="43">
        <f>'Grefsen skole'!Q3</f>
        <v>0</v>
      </c>
    </row>
    <row r="60" spans="1:17" ht="12.75" x14ac:dyDescent="0.2">
      <c r="A60" s="38" t="str">
        <f>'Grefsen Stadion'!A3</f>
        <v>Grefsen Stadion KG11</v>
      </c>
      <c r="B60" s="38">
        <f>'Grefsen Stadion'!B3</f>
        <v>0</v>
      </c>
      <c r="C60" s="38">
        <f>'Grefsen Stadion'!C3</f>
        <v>0</v>
      </c>
      <c r="D60" s="38" t="str">
        <f>'Grefsen Stadion'!D3</f>
        <v>11er</v>
      </c>
      <c r="E60" s="38" t="str">
        <f>'Grefsen Stadion'!E3</f>
        <v>Ja</v>
      </c>
      <c r="F60" s="40" t="str">
        <f>'Grefsen Stadion'!F3</f>
        <v>Kunstgress</v>
      </c>
      <c r="G60" s="43">
        <f>'Grefsen Stadion'!G3</f>
        <v>0</v>
      </c>
      <c r="H60" s="43">
        <f>'Grefsen Stadion'!H3</f>
        <v>0</v>
      </c>
      <c r="I60" s="43">
        <f>'Grefsen Stadion'!I3</f>
        <v>0</v>
      </c>
      <c r="J60" s="43">
        <f>'Grefsen Stadion'!J3</f>
        <v>50</v>
      </c>
      <c r="K60" s="43">
        <f>'Grefsen Stadion'!K3</f>
        <v>0</v>
      </c>
      <c r="L60" s="43">
        <f>'Grefsen Stadion'!L3</f>
        <v>0</v>
      </c>
      <c r="M60" s="43">
        <f>'Grefsen Stadion'!M3</f>
        <v>0</v>
      </c>
      <c r="N60" s="43">
        <f>'Grefsen Stadion'!N3</f>
        <v>0</v>
      </c>
      <c r="O60" s="43">
        <f>'Grefsen Stadion'!O3</f>
        <v>0</v>
      </c>
      <c r="P60" s="43">
        <f>'Grefsen Stadion'!P3</f>
        <v>0</v>
      </c>
      <c r="Q60" s="43">
        <f>'Grefsen Stadion'!Q3</f>
        <v>0</v>
      </c>
    </row>
    <row r="61" spans="1:17" ht="12.75" x14ac:dyDescent="0.2">
      <c r="A61" s="38" t="str">
        <f>Grefsenmyra!A3</f>
        <v>Grefsenmyra KG5-1</v>
      </c>
      <c r="B61" s="38">
        <f>Grefsenmyra!B3</f>
        <v>0</v>
      </c>
      <c r="C61" s="38">
        <f>Grefsenmyra!C3</f>
        <v>0</v>
      </c>
      <c r="D61" s="38" t="str">
        <f>Grefsenmyra!D3</f>
        <v>5er</v>
      </c>
      <c r="E61" s="38" t="str">
        <f>Grefsenmyra!E3</f>
        <v>Nei</v>
      </c>
      <c r="F61" s="40" t="str">
        <f>Grefsenmyra!F3</f>
        <v>Kunstgress</v>
      </c>
      <c r="G61" s="43">
        <f>Grefsenmyra!G3</f>
        <v>0</v>
      </c>
      <c r="H61" s="43">
        <f>Grefsenmyra!H3</f>
        <v>0</v>
      </c>
      <c r="I61" s="43">
        <f>Grefsenmyra!I3</f>
        <v>0</v>
      </c>
      <c r="J61" s="43">
        <f>Grefsenmyra!J3</f>
        <v>4.1666666666666661</v>
      </c>
      <c r="K61" s="43">
        <f>Grefsenmyra!K3</f>
        <v>0</v>
      </c>
      <c r="L61" s="43">
        <f>Grefsenmyra!L3</f>
        <v>0</v>
      </c>
      <c r="M61" s="43">
        <f>Grefsenmyra!M3</f>
        <v>0</v>
      </c>
      <c r="N61" s="43">
        <f>Grefsenmyra!N3</f>
        <v>0</v>
      </c>
      <c r="O61" s="43">
        <f>Grefsenmyra!O3</f>
        <v>0</v>
      </c>
      <c r="P61" s="43">
        <f>Grefsenmyra!P3</f>
        <v>0</v>
      </c>
      <c r="Q61" s="43">
        <f>Grefsenmyra!Q3</f>
        <v>0</v>
      </c>
    </row>
    <row r="62" spans="1:17" ht="12.75" x14ac:dyDescent="0.2">
      <c r="A62" s="38" t="str">
        <f>Grefsenmyra!A4</f>
        <v>Grefsenmyra KG5-2</v>
      </c>
      <c r="B62" s="38">
        <f>Grefsenmyra!B4</f>
        <v>0</v>
      </c>
      <c r="C62" s="38">
        <f>Grefsenmyra!C4</f>
        <v>0</v>
      </c>
      <c r="D62" s="38" t="str">
        <f>Grefsenmyra!D4</f>
        <v>5er</v>
      </c>
      <c r="E62" s="38" t="str">
        <f>Grefsenmyra!E4</f>
        <v>Nei</v>
      </c>
      <c r="F62" s="40" t="str">
        <f>Grefsenmyra!F4</f>
        <v>Kunstgress</v>
      </c>
      <c r="G62" s="43">
        <f>Grefsenmyra!G4</f>
        <v>0</v>
      </c>
      <c r="H62" s="43">
        <f>Grefsenmyra!H4</f>
        <v>0</v>
      </c>
      <c r="I62" s="43">
        <f>Grefsenmyra!I4</f>
        <v>0</v>
      </c>
      <c r="J62" s="43">
        <f>Grefsenmyra!J4</f>
        <v>4.1666666666666661</v>
      </c>
      <c r="K62" s="43">
        <f>Grefsenmyra!K4</f>
        <v>0</v>
      </c>
      <c r="L62" s="43">
        <f>Grefsenmyra!L4</f>
        <v>0</v>
      </c>
      <c r="M62" s="43">
        <f>Grefsenmyra!M4</f>
        <v>0</v>
      </c>
      <c r="N62" s="43">
        <f>Grefsenmyra!N4</f>
        <v>0</v>
      </c>
      <c r="O62" s="43">
        <f>Grefsenmyra!O4</f>
        <v>0</v>
      </c>
      <c r="P62" s="43">
        <f>Grefsenmyra!P4</f>
        <v>0</v>
      </c>
      <c r="Q62" s="43">
        <f>Grefsenmyra!Q4</f>
        <v>0</v>
      </c>
    </row>
    <row r="63" spans="1:17" ht="12.75" x14ac:dyDescent="0.2">
      <c r="A63" s="38" t="str">
        <f>Grefsenmyra!A5</f>
        <v>Grefsenmyra KG5-3</v>
      </c>
      <c r="B63" s="38">
        <f>Grefsenmyra!B5</f>
        <v>0</v>
      </c>
      <c r="C63" s="38">
        <f>Grefsenmyra!C5</f>
        <v>0</v>
      </c>
      <c r="D63" s="38" t="str">
        <f>Grefsenmyra!D5</f>
        <v>5er</v>
      </c>
      <c r="E63" s="38" t="str">
        <f>Grefsenmyra!E5</f>
        <v>Nei</v>
      </c>
      <c r="F63" s="40" t="str">
        <f>Grefsenmyra!F5</f>
        <v>Kunstgress</v>
      </c>
      <c r="G63" s="43">
        <f>Grefsenmyra!G5</f>
        <v>0</v>
      </c>
      <c r="H63" s="43">
        <f>Grefsenmyra!H5</f>
        <v>0</v>
      </c>
      <c r="I63" s="43">
        <f>Grefsenmyra!I5</f>
        <v>0</v>
      </c>
      <c r="J63" s="43">
        <f>Grefsenmyra!J5</f>
        <v>4.1666666666666661</v>
      </c>
      <c r="K63" s="43">
        <f>Grefsenmyra!K5</f>
        <v>0</v>
      </c>
      <c r="L63" s="43">
        <f>Grefsenmyra!L5</f>
        <v>0</v>
      </c>
      <c r="M63" s="43">
        <f>Grefsenmyra!M5</f>
        <v>0</v>
      </c>
      <c r="N63" s="43">
        <f>Grefsenmyra!N5</f>
        <v>0</v>
      </c>
      <c r="O63" s="43">
        <f>Grefsenmyra!O5</f>
        <v>0</v>
      </c>
      <c r="P63" s="43">
        <f>Grefsenmyra!P5</f>
        <v>0</v>
      </c>
      <c r="Q63" s="43">
        <f>Grefsenmyra!Q5</f>
        <v>0</v>
      </c>
    </row>
    <row r="64" spans="1:17" ht="12.75" x14ac:dyDescent="0.2">
      <c r="A64" s="38" t="str">
        <f>Greibanen!A3</f>
        <v>Greibanen KG11</v>
      </c>
      <c r="B64" s="38">
        <f>Greibanen!B3</f>
        <v>0</v>
      </c>
      <c r="C64" s="38">
        <f>Greibanen!C3</f>
        <v>0</v>
      </c>
      <c r="D64" s="38" t="str">
        <f>Greibanen!D3</f>
        <v>11er</v>
      </c>
      <c r="E64" s="38" t="str">
        <f>Greibanen!E3</f>
        <v>Ja</v>
      </c>
      <c r="F64" s="40" t="str">
        <f>Greibanen!F3</f>
        <v>Kunstgress</v>
      </c>
      <c r="G64" s="43">
        <f>Greibanen!G3</f>
        <v>0</v>
      </c>
      <c r="H64" s="43">
        <f>Greibanen!H3</f>
        <v>0</v>
      </c>
      <c r="I64" s="43">
        <f>Greibanen!I3</f>
        <v>0</v>
      </c>
      <c r="J64" s="43">
        <f>Greibanen!J3</f>
        <v>50</v>
      </c>
      <c r="K64" s="43">
        <f>Greibanen!K3</f>
        <v>0</v>
      </c>
      <c r="L64" s="43">
        <f>Greibanen!L3</f>
        <v>0</v>
      </c>
      <c r="M64" s="43">
        <f>Greibanen!M3</f>
        <v>0</v>
      </c>
      <c r="N64" s="43">
        <f>Greibanen!N3</f>
        <v>0</v>
      </c>
      <c r="O64" s="43">
        <f>Greibanen!O3</f>
        <v>0</v>
      </c>
      <c r="P64" s="43">
        <f>Greibanen!P3</f>
        <v>0</v>
      </c>
      <c r="Q64" s="43">
        <f>Greibanen!Q3</f>
        <v>0</v>
      </c>
    </row>
    <row r="65" spans="1:17" ht="12.75" x14ac:dyDescent="0.2">
      <c r="A65" s="38" t="str">
        <f>Greibanen!A4</f>
        <v>Greibanen G7</v>
      </c>
      <c r="B65" s="38">
        <f>Greibanen!B4</f>
        <v>0</v>
      </c>
      <c r="C65" s="38">
        <f>Greibanen!C4</f>
        <v>0</v>
      </c>
      <c r="D65" s="38" t="str">
        <f>Greibanen!D4</f>
        <v>7er</v>
      </c>
      <c r="E65" s="38" t="str">
        <f>Greibanen!E4</f>
        <v>Nei</v>
      </c>
      <c r="F65" s="40" t="str">
        <f>Greibanen!F4</f>
        <v>Grus</v>
      </c>
      <c r="G65" s="43">
        <f>Greibanen!G4</f>
        <v>0</v>
      </c>
      <c r="H65" s="43">
        <f>Greibanen!H4</f>
        <v>0</v>
      </c>
      <c r="I65" s="43">
        <f>Greibanen!I4</f>
        <v>0</v>
      </c>
      <c r="J65" s="43">
        <f>Greibanen!J4</f>
        <v>8.3333333333333321</v>
      </c>
      <c r="K65" s="43">
        <f>Greibanen!K4</f>
        <v>0</v>
      </c>
      <c r="L65" s="43">
        <f>Greibanen!L4</f>
        <v>0</v>
      </c>
      <c r="M65" s="43">
        <f>Greibanen!M4</f>
        <v>0</v>
      </c>
      <c r="N65" s="43">
        <f>Greibanen!N4</f>
        <v>0</v>
      </c>
      <c r="O65" s="43">
        <f>Greibanen!O4</f>
        <v>0</v>
      </c>
      <c r="P65" s="43">
        <f>Greibanen!P4</f>
        <v>0</v>
      </c>
      <c r="Q65" s="43">
        <f>Greibanen!Q4</f>
        <v>0</v>
      </c>
    </row>
    <row r="66" spans="1:17" ht="12.75" x14ac:dyDescent="0.2">
      <c r="A66" s="38" t="str">
        <f>Gressbanen!A3</f>
        <v>Gressbanen KG11</v>
      </c>
      <c r="B66" s="38">
        <f>Gressbanen!B3</f>
        <v>0</v>
      </c>
      <c r="C66" s="38">
        <f>Gressbanen!C3</f>
        <v>0</v>
      </c>
      <c r="D66" s="38" t="str">
        <f>Gressbanen!D3</f>
        <v>11er</v>
      </c>
      <c r="E66" s="38" t="str">
        <f>Gressbanen!E3</f>
        <v>Ja</v>
      </c>
      <c r="F66" s="40" t="str">
        <f>Gressbanen!F3</f>
        <v>Kunstgress</v>
      </c>
      <c r="G66" s="43">
        <f>Gressbanen!G3</f>
        <v>0</v>
      </c>
      <c r="H66" s="43">
        <f>Gressbanen!H3</f>
        <v>0</v>
      </c>
      <c r="I66" s="43">
        <f>Gressbanen!I3</f>
        <v>0</v>
      </c>
      <c r="J66" s="43">
        <f>Gressbanen!J3</f>
        <v>50</v>
      </c>
      <c r="K66" s="43">
        <f>Gressbanen!K3</f>
        <v>0</v>
      </c>
      <c r="L66" s="43">
        <f>Gressbanen!L3</f>
        <v>0</v>
      </c>
      <c r="M66" s="43">
        <f>Gressbanen!M3</f>
        <v>0</v>
      </c>
      <c r="N66" s="43">
        <f>Gressbanen!N3</f>
        <v>0</v>
      </c>
      <c r="O66" s="43">
        <f>Gressbanen!O3</f>
        <v>0</v>
      </c>
      <c r="P66" s="43">
        <f>Gressbanen!P3</f>
        <v>0</v>
      </c>
      <c r="Q66" s="43">
        <f>Gressbanen!Q3</f>
        <v>0</v>
      </c>
    </row>
    <row r="67" spans="1:17" ht="12.75" x14ac:dyDescent="0.2">
      <c r="A67" s="38" t="str">
        <f>Gressbanen!A4</f>
        <v>Gressbanen KG9</v>
      </c>
      <c r="B67" s="38">
        <f>Gressbanen!B4</f>
        <v>0</v>
      </c>
      <c r="C67" s="38">
        <f>Gressbanen!C4</f>
        <v>0</v>
      </c>
      <c r="D67" s="38" t="str">
        <f>Gressbanen!D4</f>
        <v>9er</v>
      </c>
      <c r="E67" s="38" t="str">
        <f>Gressbanen!E4</f>
        <v>Ja</v>
      </c>
      <c r="F67" s="40" t="str">
        <f>Gressbanen!F4</f>
        <v>Kunstgress</v>
      </c>
      <c r="G67" s="43">
        <f>Gressbanen!G4</f>
        <v>0</v>
      </c>
      <c r="H67" s="43">
        <f>Gressbanen!H4</f>
        <v>0</v>
      </c>
      <c r="I67" s="43">
        <f>Gressbanen!I4</f>
        <v>0</v>
      </c>
      <c r="J67" s="43">
        <f>Gressbanen!J4</f>
        <v>25</v>
      </c>
      <c r="K67" s="43">
        <f>Gressbanen!K4</f>
        <v>0</v>
      </c>
      <c r="L67" s="43">
        <f>Gressbanen!L4</f>
        <v>0</v>
      </c>
      <c r="M67" s="43">
        <f>Gressbanen!M4</f>
        <v>0</v>
      </c>
      <c r="N67" s="43">
        <f>Gressbanen!N4</f>
        <v>0</v>
      </c>
      <c r="O67" s="43">
        <f>Gressbanen!O4</f>
        <v>0</v>
      </c>
      <c r="P67" s="43">
        <f>Gressbanen!P4</f>
        <v>0</v>
      </c>
      <c r="Q67" s="43">
        <f>Gressbanen!Q4</f>
        <v>0</v>
      </c>
    </row>
    <row r="68" spans="1:17" ht="12.75" x14ac:dyDescent="0.2">
      <c r="A68" s="38" t="str">
        <f>'Grorud idr.park'!A3</f>
        <v>Grorud KG11-1</v>
      </c>
      <c r="B68" s="38">
        <f>'Grorud idr.park'!B3</f>
        <v>0</v>
      </c>
      <c r="C68" s="38">
        <f>'Grorud idr.park'!C3</f>
        <v>0</v>
      </c>
      <c r="D68" s="38" t="str">
        <f>'Grorud idr.park'!D3</f>
        <v>11er</v>
      </c>
      <c r="E68" s="38" t="str">
        <f>'Grorud idr.park'!E3</f>
        <v>Ja</v>
      </c>
      <c r="F68" s="40" t="str">
        <f>'Grorud idr.park'!F3</f>
        <v>Kunstgress</v>
      </c>
      <c r="G68" s="43">
        <f>'Grorud idr.park'!G3</f>
        <v>0</v>
      </c>
      <c r="H68" s="43">
        <f>'Grorud idr.park'!H3</f>
        <v>0</v>
      </c>
      <c r="I68" s="43">
        <f>'Grorud idr.park'!I3</f>
        <v>0</v>
      </c>
      <c r="J68" s="43">
        <f>'Grorud idr.park'!J3</f>
        <v>50</v>
      </c>
      <c r="K68" s="43">
        <f>'Grorud idr.park'!K3</f>
        <v>0</v>
      </c>
      <c r="L68" s="43">
        <f>'Grorud idr.park'!L3</f>
        <v>0</v>
      </c>
      <c r="M68" s="43">
        <f>'Grorud idr.park'!M3</f>
        <v>0</v>
      </c>
      <c r="N68" s="43">
        <f>'Grorud idr.park'!N3</f>
        <v>0</v>
      </c>
      <c r="O68" s="43">
        <f>'Grorud idr.park'!O3</f>
        <v>0</v>
      </c>
      <c r="P68" s="43">
        <f>'Grorud idr.park'!P3</f>
        <v>0</v>
      </c>
      <c r="Q68" s="43">
        <f>'Grorud idr.park'!Q3</f>
        <v>0</v>
      </c>
    </row>
    <row r="69" spans="1:17" ht="12.75" x14ac:dyDescent="0.2">
      <c r="A69" s="38" t="str">
        <f>'Grorud idr.park'!A4</f>
        <v>Grorud KG11-2</v>
      </c>
      <c r="B69" s="38">
        <f>'Grorud idr.park'!B4</f>
        <v>0</v>
      </c>
      <c r="C69" s="38">
        <f>'Grorud idr.park'!C4</f>
        <v>0</v>
      </c>
      <c r="D69" s="38" t="str">
        <f>'Grorud idr.park'!D4</f>
        <v>11er</v>
      </c>
      <c r="E69" s="38" t="str">
        <f>'Grorud idr.park'!E4</f>
        <v>Ja</v>
      </c>
      <c r="F69" s="40" t="str">
        <f>'Grorud idr.park'!F4</f>
        <v>Kunstgress</v>
      </c>
      <c r="G69" s="43">
        <f>'Grorud idr.park'!G4</f>
        <v>0</v>
      </c>
      <c r="H69" s="43">
        <f>'Grorud idr.park'!H4</f>
        <v>0</v>
      </c>
      <c r="I69" s="43">
        <f>'Grorud idr.park'!I4</f>
        <v>0</v>
      </c>
      <c r="J69" s="43">
        <f>'Grorud idr.park'!J4</f>
        <v>46.5</v>
      </c>
      <c r="K69" s="43">
        <f>'Grorud idr.park'!K4</f>
        <v>0</v>
      </c>
      <c r="L69" s="43">
        <f>'Grorud idr.park'!L4</f>
        <v>0</v>
      </c>
      <c r="M69" s="43">
        <f>'Grorud idr.park'!M4</f>
        <v>0</v>
      </c>
      <c r="N69" s="43">
        <f>'Grorud idr.park'!N4</f>
        <v>0</v>
      </c>
      <c r="O69" s="43">
        <f>'Grorud idr.park'!O4</f>
        <v>0</v>
      </c>
      <c r="P69" s="43">
        <f>'Grorud idr.park'!P4</f>
        <v>3.5</v>
      </c>
      <c r="Q69" s="43">
        <f>'Grorud idr.park'!Q4</f>
        <v>0</v>
      </c>
    </row>
    <row r="70" spans="1:17" ht="12.75" x14ac:dyDescent="0.2">
      <c r="A70" s="58" t="str">
        <f>Grünerhagen!A3</f>
        <v>Grünerhagen KG5</v>
      </c>
      <c r="B70" s="38">
        <f>Grünerhagen!B3</f>
        <v>0</v>
      </c>
      <c r="C70" s="38">
        <f>Grünerhagen!C3</f>
        <v>0</v>
      </c>
      <c r="D70" s="38" t="str">
        <f>Grünerhagen!D3</f>
        <v>5er</v>
      </c>
      <c r="E70" s="38" t="str">
        <f>Grünerhagen!E3</f>
        <v>Ja</v>
      </c>
      <c r="F70" s="40" t="str">
        <f>Grünerhagen!F3</f>
        <v>Kunstgress</v>
      </c>
      <c r="G70" s="43">
        <f>Grünerhagen!G3</f>
        <v>0</v>
      </c>
      <c r="H70" s="43">
        <f>Grünerhagen!H3</f>
        <v>0</v>
      </c>
      <c r="I70" s="43">
        <f>Grünerhagen!I3</f>
        <v>0</v>
      </c>
      <c r="J70" s="43">
        <f>Grünerhagen!J3</f>
        <v>6.25</v>
      </c>
      <c r="K70" s="43">
        <f>Grünerhagen!K3</f>
        <v>0</v>
      </c>
      <c r="L70" s="43">
        <f>Grünerhagen!L3</f>
        <v>0</v>
      </c>
      <c r="M70" s="43">
        <f>Grünerhagen!M3</f>
        <v>0</v>
      </c>
      <c r="N70" s="43">
        <f>Grünerhagen!N3</f>
        <v>0</v>
      </c>
      <c r="O70" s="43">
        <f>Grünerhagen!O3</f>
        <v>0</v>
      </c>
      <c r="P70" s="43">
        <f>Grünerhagen!P3</f>
        <v>0</v>
      </c>
      <c r="Q70" s="43">
        <f>Grünerhagen!Q3</f>
        <v>0</v>
      </c>
    </row>
    <row r="71" spans="1:17" ht="12.75" x14ac:dyDescent="0.2">
      <c r="A71" s="38" t="str">
        <f>'Hallager idr.park'!A3</f>
        <v>Hallager KG11</v>
      </c>
      <c r="B71" s="38">
        <f>'Hallager idr.park'!B3</f>
        <v>0</v>
      </c>
      <c r="C71" s="38">
        <f>'Hallager idr.park'!C3</f>
        <v>0</v>
      </c>
      <c r="D71" s="38" t="str">
        <f>'Hallager idr.park'!D3</f>
        <v>11er</v>
      </c>
      <c r="E71" s="38" t="str">
        <f>'Hallager idr.park'!E3</f>
        <v>Ja</v>
      </c>
      <c r="F71" s="40" t="str">
        <f>'Hallager idr.park'!F3</f>
        <v>Kunstgress</v>
      </c>
      <c r="G71" s="43">
        <f>'Hallager idr.park'!G3</f>
        <v>0</v>
      </c>
      <c r="H71" s="43">
        <f>'Hallager idr.park'!H3</f>
        <v>0</v>
      </c>
      <c r="I71" s="43">
        <f>'Hallager idr.park'!I3</f>
        <v>0</v>
      </c>
      <c r="J71" s="43">
        <f>'Hallager idr.park'!J3</f>
        <v>50</v>
      </c>
      <c r="K71" s="43">
        <f>'Hallager idr.park'!K3</f>
        <v>0</v>
      </c>
      <c r="L71" s="43">
        <f>'Hallager idr.park'!L3</f>
        <v>0</v>
      </c>
      <c r="M71" s="43">
        <f>'Hallager idr.park'!M3</f>
        <v>0</v>
      </c>
      <c r="N71" s="43">
        <f>'Hallager idr.park'!N3</f>
        <v>0</v>
      </c>
      <c r="O71" s="43">
        <f>'Hallager idr.park'!O3</f>
        <v>0</v>
      </c>
      <c r="P71" s="43">
        <f>'Hallager idr.park'!P3</f>
        <v>0</v>
      </c>
      <c r="Q71" s="43">
        <f>'Hallager idr.park'!Q3</f>
        <v>0</v>
      </c>
    </row>
    <row r="72" spans="1:17" ht="12.75" x14ac:dyDescent="0.2">
      <c r="A72" s="38" t="str">
        <f>'Hallager idr.park'!A4</f>
        <v>Hallager KG9 (Hundejordet)</v>
      </c>
      <c r="B72" s="38">
        <f>'Hallager idr.park'!B4</f>
        <v>0</v>
      </c>
      <c r="C72" s="38">
        <f>'Hallager idr.park'!C4</f>
        <v>0</v>
      </c>
      <c r="D72" s="38" t="str">
        <f>'Hallager idr.park'!D4</f>
        <v>9er</v>
      </c>
      <c r="E72" s="38" t="str">
        <f>'Hallager idr.park'!E4</f>
        <v>Ja</v>
      </c>
      <c r="F72" s="40" t="str">
        <f>'Hallager idr.park'!F4</f>
        <v>Kunstgress</v>
      </c>
      <c r="G72" s="43">
        <f>'Hallager idr.park'!G4</f>
        <v>0</v>
      </c>
      <c r="H72" s="43">
        <f>'Hallager idr.park'!H4</f>
        <v>0</v>
      </c>
      <c r="I72" s="43">
        <f>'Hallager idr.park'!I4</f>
        <v>0</v>
      </c>
      <c r="J72" s="43">
        <f>'Hallager idr.park'!J4</f>
        <v>25</v>
      </c>
      <c r="K72" s="43">
        <f>'Hallager idr.park'!K4</f>
        <v>0</v>
      </c>
      <c r="L72" s="43">
        <f>'Hallager idr.park'!L4</f>
        <v>0</v>
      </c>
      <c r="M72" s="43">
        <f>'Hallager idr.park'!M4</f>
        <v>0</v>
      </c>
      <c r="N72" s="43">
        <f>'Hallager idr.park'!N4</f>
        <v>0</v>
      </c>
      <c r="O72" s="43">
        <f>'Hallager idr.park'!O4</f>
        <v>0</v>
      </c>
      <c r="P72" s="43">
        <f>'Hallager idr.park'!P4</f>
        <v>0</v>
      </c>
      <c r="Q72" s="43">
        <f>'Hallager idr.park'!Q4</f>
        <v>0</v>
      </c>
    </row>
    <row r="73" spans="1:17" ht="12.75" x14ac:dyDescent="0.2">
      <c r="A73" s="38" t="str">
        <f>'Haraløkka idr.park'!A3</f>
        <v>Haraløkka KG11-1</v>
      </c>
      <c r="B73" s="38">
        <f>'Haraløkka idr.park'!B3</f>
        <v>0</v>
      </c>
      <c r="C73" s="38">
        <f>'Haraløkka idr.park'!C3</f>
        <v>0</v>
      </c>
      <c r="D73" s="38" t="str">
        <f>'Haraløkka idr.park'!D3</f>
        <v>11er</v>
      </c>
      <c r="E73" s="38" t="str">
        <f>'Haraløkka idr.park'!E3</f>
        <v>Ja</v>
      </c>
      <c r="F73" s="40" t="str">
        <f>'Haraløkka idr.park'!F3</f>
        <v>Kunstgress</v>
      </c>
      <c r="G73" s="43">
        <f>'Haraløkka idr.park'!G3</f>
        <v>0</v>
      </c>
      <c r="H73" s="43">
        <f>'Haraløkka idr.park'!H3</f>
        <v>0</v>
      </c>
      <c r="I73" s="43">
        <f>'Haraløkka idr.park'!I3</f>
        <v>0</v>
      </c>
      <c r="J73" s="43">
        <f>'Haraløkka idr.park'!J3</f>
        <v>50</v>
      </c>
      <c r="K73" s="43">
        <f>'Haraløkka idr.park'!K3</f>
        <v>0</v>
      </c>
      <c r="L73" s="43">
        <f>'Haraløkka idr.park'!L3</f>
        <v>0</v>
      </c>
      <c r="M73" s="43">
        <f>'Haraløkka idr.park'!M3</f>
        <v>0</v>
      </c>
      <c r="N73" s="43">
        <f>'Haraløkka idr.park'!N3</f>
        <v>0</v>
      </c>
      <c r="O73" s="43">
        <f>'Haraløkka idr.park'!O3</f>
        <v>0</v>
      </c>
      <c r="P73" s="43">
        <f>'Haraløkka idr.park'!P3</f>
        <v>0</v>
      </c>
      <c r="Q73" s="43">
        <f>'Haraløkka idr.park'!Q3</f>
        <v>0</v>
      </c>
    </row>
    <row r="74" spans="1:17" ht="12.75" x14ac:dyDescent="0.2">
      <c r="A74" s="38" t="str">
        <f>'Haraløkka idr.park'!A4</f>
        <v>Haraløkka KG11-2</v>
      </c>
      <c r="B74" s="38">
        <f>'Haraløkka idr.park'!B4</f>
        <v>0</v>
      </c>
      <c r="C74" s="38">
        <f>'Haraløkka idr.park'!C4</f>
        <v>0</v>
      </c>
      <c r="D74" s="38" t="str">
        <f>'Haraløkka idr.park'!D4</f>
        <v>11er</v>
      </c>
      <c r="E74" s="38" t="str">
        <f>'Haraløkka idr.park'!E4</f>
        <v>Ja</v>
      </c>
      <c r="F74" s="40" t="str">
        <f>'Haraløkka idr.park'!F4</f>
        <v>Kunstgress</v>
      </c>
      <c r="G74" s="43">
        <f>'Haraløkka idr.park'!G4</f>
        <v>0</v>
      </c>
      <c r="H74" s="43">
        <f>'Haraløkka idr.park'!H4</f>
        <v>0</v>
      </c>
      <c r="I74" s="43">
        <f>'Haraløkka idr.park'!I4</f>
        <v>0</v>
      </c>
      <c r="J74" s="43">
        <f>'Haraløkka idr.park'!J4</f>
        <v>50</v>
      </c>
      <c r="K74" s="43">
        <f>'Haraløkka idr.park'!K4</f>
        <v>0</v>
      </c>
      <c r="L74" s="43">
        <f>'Haraløkka idr.park'!L4</f>
        <v>0</v>
      </c>
      <c r="M74" s="43">
        <f>'Haraløkka idr.park'!M4</f>
        <v>0</v>
      </c>
      <c r="N74" s="43">
        <f>'Haraløkka idr.park'!N4</f>
        <v>0</v>
      </c>
      <c r="O74" s="43">
        <f>'Haraløkka idr.park'!O4</f>
        <v>0</v>
      </c>
      <c r="P74" s="43">
        <f>'Haraløkka idr.park'!P4</f>
        <v>0</v>
      </c>
      <c r="Q74" s="43">
        <f>'Haraløkka idr.park'!Q4</f>
        <v>0</v>
      </c>
    </row>
    <row r="75" spans="1:17" ht="12.75" x14ac:dyDescent="0.2">
      <c r="A75" s="38" t="str">
        <f>'Haraløkka idr.park'!A5</f>
        <v>Haraløkka N9</v>
      </c>
      <c r="B75" s="38">
        <f>'Haraløkka idr.park'!B5</f>
        <v>0</v>
      </c>
      <c r="C75" s="38">
        <f>'Haraløkka idr.park'!C5</f>
        <v>0</v>
      </c>
      <c r="D75" s="38" t="str">
        <f>'Haraløkka idr.park'!D5</f>
        <v>9er</v>
      </c>
      <c r="E75" s="38" t="str">
        <f>'Haraløkka idr.park'!E5</f>
        <v>Nei</v>
      </c>
      <c r="F75" s="40" t="str">
        <f>'Haraløkka idr.park'!F5</f>
        <v>Naturgress</v>
      </c>
      <c r="G75" s="43">
        <f>'Haraløkka idr.park'!G5</f>
        <v>0</v>
      </c>
      <c r="H75" s="43">
        <f>'Haraløkka idr.park'!H5</f>
        <v>0</v>
      </c>
      <c r="I75" s="43">
        <f>'Haraløkka idr.park'!I5</f>
        <v>0</v>
      </c>
      <c r="J75" s="43">
        <f>'Haraløkka idr.park'!J5</f>
        <v>6.9192181283514955</v>
      </c>
      <c r="K75" s="43">
        <f>'Haraløkka idr.park'!K5</f>
        <v>0</v>
      </c>
      <c r="L75" s="43">
        <f>'Haraløkka idr.park'!L5</f>
        <v>0</v>
      </c>
      <c r="M75" s="43">
        <f>'Haraløkka idr.park'!M5</f>
        <v>0</v>
      </c>
      <c r="N75" s="43">
        <f>'Haraløkka idr.park'!N5</f>
        <v>0</v>
      </c>
      <c r="O75" s="43">
        <f>'Haraløkka idr.park'!O5</f>
        <v>0</v>
      </c>
      <c r="P75" s="43">
        <f>'Haraløkka idr.park'!P5</f>
        <v>0</v>
      </c>
      <c r="Q75" s="43">
        <f>'Haraløkka idr.park'!Q5</f>
        <v>0</v>
      </c>
    </row>
    <row r="76" spans="1:17" ht="12.75" x14ac:dyDescent="0.2">
      <c r="A76" s="38" t="str">
        <f>'Haraløkka idr.park'!A6</f>
        <v>Haraløkka Friplass</v>
      </c>
      <c r="B76" s="38">
        <f>'Haraløkka idr.park'!B6</f>
        <v>0</v>
      </c>
      <c r="C76" s="38">
        <f>'Haraløkka idr.park'!C6</f>
        <v>0</v>
      </c>
      <c r="D76" s="38" t="str">
        <f>'Haraløkka idr.park'!D6</f>
        <v>9er</v>
      </c>
      <c r="E76" s="38" t="str">
        <f>'Haraløkka idr.park'!E6</f>
        <v>Ja</v>
      </c>
      <c r="F76" s="40" t="str">
        <f>'Haraløkka idr.park'!F6</f>
        <v>Kunstgress</v>
      </c>
      <c r="G76" s="43">
        <f>'Haraløkka idr.park'!G6</f>
        <v>0</v>
      </c>
      <c r="H76" s="43">
        <f>'Haraløkka idr.park'!H6</f>
        <v>0</v>
      </c>
      <c r="I76" s="43">
        <f>'Haraløkka idr.park'!I6</f>
        <v>0</v>
      </c>
      <c r="J76" s="43">
        <f>'Haraløkka idr.park'!J6</f>
        <v>0</v>
      </c>
      <c r="K76" s="43">
        <f>'Haraløkka idr.park'!K6</f>
        <v>25</v>
      </c>
      <c r="L76" s="43">
        <f>'Haraløkka idr.park'!L6</f>
        <v>0</v>
      </c>
      <c r="M76" s="43">
        <f>'Haraløkka idr.park'!M6</f>
        <v>0</v>
      </c>
      <c r="N76" s="43">
        <f>'Haraløkka idr.park'!N6</f>
        <v>0</v>
      </c>
      <c r="O76" s="43">
        <f>'Haraløkka idr.park'!O6</f>
        <v>0</v>
      </c>
      <c r="P76" s="43">
        <f>'Haraløkka idr.park'!P6</f>
        <v>0</v>
      </c>
      <c r="Q76" s="43">
        <f>'Haraløkka idr.park'!Q6</f>
        <v>0</v>
      </c>
    </row>
    <row r="77" spans="1:17" ht="12.75" x14ac:dyDescent="0.2">
      <c r="A77" s="38" t="str">
        <f>'Hasle skole'!A3</f>
        <v>Hasle skole KG7</v>
      </c>
      <c r="B77" s="38">
        <f>'Hasle skole'!B3</f>
        <v>0</v>
      </c>
      <c r="C77" s="38">
        <f>'Hasle skole'!C3</f>
        <v>0</v>
      </c>
      <c r="D77" s="38" t="str">
        <f>'Hasle skole'!D3</f>
        <v>7er</v>
      </c>
      <c r="E77" s="38" t="str">
        <f>'Hasle skole'!E3</f>
        <v>Ja</v>
      </c>
      <c r="F77" s="40" t="str">
        <f>'Hasle skole'!F3</f>
        <v>Kunstgress</v>
      </c>
      <c r="G77" s="43">
        <f>'Hasle skole'!G3</f>
        <v>0</v>
      </c>
      <c r="H77" s="43">
        <f>'Hasle skole'!H3</f>
        <v>0</v>
      </c>
      <c r="I77" s="43">
        <f>'Hasle skole'!I3</f>
        <v>0</v>
      </c>
      <c r="J77" s="43">
        <f>'Hasle skole'!J3</f>
        <v>12.5</v>
      </c>
      <c r="K77" s="43">
        <f>'Hasle skole'!K3</f>
        <v>0</v>
      </c>
      <c r="L77" s="43">
        <f>'Hasle skole'!L3</f>
        <v>0</v>
      </c>
      <c r="M77" s="43">
        <f>'Hasle skole'!M3</f>
        <v>0</v>
      </c>
      <c r="N77" s="43">
        <f>'Hasle skole'!N3</f>
        <v>0</v>
      </c>
      <c r="O77" s="43">
        <f>'Hasle skole'!O3</f>
        <v>0</v>
      </c>
      <c r="P77" s="43">
        <f>'Hasle skole'!P3</f>
        <v>0</v>
      </c>
      <c r="Q77" s="43">
        <f>'Hasle skole'!Q3</f>
        <v>0</v>
      </c>
    </row>
    <row r="78" spans="1:17" ht="12.75" x14ac:dyDescent="0.2">
      <c r="A78" s="38" t="str">
        <f>'Haugerud idr.park'!A3</f>
        <v>Haugerud KG11</v>
      </c>
      <c r="B78" s="38">
        <f>'Haugerud idr.park'!B3</f>
        <v>0</v>
      </c>
      <c r="C78" s="38">
        <f>'Haugerud idr.park'!C3</f>
        <v>0</v>
      </c>
      <c r="D78" s="38" t="str">
        <f>'Haugerud idr.park'!D3</f>
        <v>11er</v>
      </c>
      <c r="E78" s="38" t="str">
        <f>'Haugerud idr.park'!E3</f>
        <v>Ja</v>
      </c>
      <c r="F78" s="40" t="str">
        <f>'Haugerud idr.park'!F3</f>
        <v>Kunstgress</v>
      </c>
      <c r="G78" s="43">
        <f>'Haugerud idr.park'!G3</f>
        <v>0</v>
      </c>
      <c r="H78" s="43">
        <f>'Haugerud idr.park'!H3</f>
        <v>0</v>
      </c>
      <c r="I78" s="43">
        <f>'Haugerud idr.park'!I3</f>
        <v>0</v>
      </c>
      <c r="J78" s="43">
        <f>'Haugerud idr.park'!J3</f>
        <v>50</v>
      </c>
      <c r="K78" s="43">
        <f>'Haugerud idr.park'!K3</f>
        <v>0</v>
      </c>
      <c r="L78" s="43">
        <f>'Haugerud idr.park'!L3</f>
        <v>0</v>
      </c>
      <c r="M78" s="43">
        <f>'Haugerud idr.park'!M3</f>
        <v>0</v>
      </c>
      <c r="N78" s="43">
        <f>'Haugerud idr.park'!N3</f>
        <v>0</v>
      </c>
      <c r="O78" s="43">
        <f>'Haugerud idr.park'!O3</f>
        <v>0</v>
      </c>
      <c r="P78" s="43">
        <f>'Haugerud idr.park'!P3</f>
        <v>0</v>
      </c>
      <c r="Q78" s="43">
        <f>'Haugerud idr.park'!Q3</f>
        <v>0</v>
      </c>
    </row>
    <row r="79" spans="1:17" ht="12.75" x14ac:dyDescent="0.2">
      <c r="A79" s="38" t="str">
        <f>Hemingbanen!A3</f>
        <v>Hemingbanen KG11</v>
      </c>
      <c r="B79" s="38">
        <f>Hemingbanen!B3</f>
        <v>0</v>
      </c>
      <c r="C79" s="38">
        <f>Hemingbanen!C3</f>
        <v>0</v>
      </c>
      <c r="D79" s="38" t="str">
        <f>Hemingbanen!D3</f>
        <v>11er</v>
      </c>
      <c r="E79" s="38" t="str">
        <f>Hemingbanen!E3</f>
        <v>Ja</v>
      </c>
      <c r="F79" s="40" t="str">
        <f>Hemingbanen!F3</f>
        <v>Kunstgress</v>
      </c>
      <c r="G79" s="43">
        <f>Hemingbanen!G3</f>
        <v>0</v>
      </c>
      <c r="H79" s="43">
        <f>Hemingbanen!H3</f>
        <v>0</v>
      </c>
      <c r="I79" s="43">
        <f>Hemingbanen!I3</f>
        <v>0</v>
      </c>
      <c r="J79" s="43">
        <f>Hemingbanen!J3</f>
        <v>50</v>
      </c>
      <c r="K79" s="43">
        <f>Hemingbanen!K3</f>
        <v>0</v>
      </c>
      <c r="L79" s="43">
        <f>Hemingbanen!L3</f>
        <v>0</v>
      </c>
      <c r="M79" s="43">
        <f>Hemingbanen!M3</f>
        <v>0</v>
      </c>
      <c r="N79" s="43">
        <f>Hemingbanen!N3</f>
        <v>0</v>
      </c>
      <c r="O79" s="43">
        <f>Hemingbanen!O3</f>
        <v>0</v>
      </c>
      <c r="P79" s="43">
        <f>Hemingbanen!P3</f>
        <v>0</v>
      </c>
      <c r="Q79" s="43">
        <f>Hemingbanen!Q3</f>
        <v>0</v>
      </c>
    </row>
    <row r="80" spans="1:17" ht="12.75" x14ac:dyDescent="0.2">
      <c r="A80" s="38" t="str">
        <f>Hemingbanen!A4</f>
        <v>Hemingbanen KG9</v>
      </c>
      <c r="B80" s="38">
        <f>Hemingbanen!B4</f>
        <v>0</v>
      </c>
      <c r="C80" s="38">
        <f>Hemingbanen!C4</f>
        <v>0</v>
      </c>
      <c r="D80" s="38" t="str">
        <f>Hemingbanen!D4</f>
        <v>9er</v>
      </c>
      <c r="E80" s="38" t="str">
        <f>Hemingbanen!E4</f>
        <v>Ja</v>
      </c>
      <c r="F80" s="40" t="str">
        <f>Hemingbanen!F4</f>
        <v>Kunstgress</v>
      </c>
      <c r="G80" s="43">
        <f>Hemingbanen!G4</f>
        <v>0</v>
      </c>
      <c r="H80" s="43">
        <f>Hemingbanen!H4</f>
        <v>0</v>
      </c>
      <c r="I80" s="43">
        <f>Hemingbanen!I4</f>
        <v>0</v>
      </c>
      <c r="J80" s="43">
        <f>Hemingbanen!J4</f>
        <v>25</v>
      </c>
      <c r="K80" s="43">
        <f>Hemingbanen!K4</f>
        <v>0</v>
      </c>
      <c r="L80" s="43">
        <f>Hemingbanen!L4</f>
        <v>0</v>
      </c>
      <c r="M80" s="43">
        <f>Hemingbanen!M4</f>
        <v>0</v>
      </c>
      <c r="N80" s="43">
        <f>Hemingbanen!N4</f>
        <v>0</v>
      </c>
      <c r="O80" s="43">
        <f>Hemingbanen!O4</f>
        <v>0</v>
      </c>
      <c r="P80" s="43">
        <f>Hemingbanen!P4</f>
        <v>0</v>
      </c>
      <c r="Q80" s="43">
        <f>Hemingbanen!Q4</f>
        <v>0</v>
      </c>
    </row>
    <row r="81" spans="1:17" ht="12.75" x14ac:dyDescent="0.2">
      <c r="A81" s="38" t="str">
        <f>Hemingbanen!A5</f>
        <v>Hemingbanen KG7</v>
      </c>
      <c r="B81" s="38">
        <f>Hemingbanen!B5</f>
        <v>0</v>
      </c>
      <c r="C81" s="38">
        <f>Hemingbanen!C5</f>
        <v>0</v>
      </c>
      <c r="D81" s="38" t="str">
        <f>Hemingbanen!D5</f>
        <v>7er</v>
      </c>
      <c r="E81" s="38" t="str">
        <f>Hemingbanen!E5</f>
        <v>Ja</v>
      </c>
      <c r="F81" s="40" t="str">
        <f>Hemingbanen!F5</f>
        <v>Kunstgress</v>
      </c>
      <c r="G81" s="43">
        <f>Hemingbanen!G5</f>
        <v>0</v>
      </c>
      <c r="H81" s="43">
        <f>Hemingbanen!H5</f>
        <v>0</v>
      </c>
      <c r="I81" s="43">
        <f>Hemingbanen!I5</f>
        <v>0</v>
      </c>
      <c r="J81" s="43">
        <f>Hemingbanen!J5</f>
        <v>12.5</v>
      </c>
      <c r="K81" s="43">
        <f>Hemingbanen!K5</f>
        <v>0</v>
      </c>
      <c r="L81" s="43">
        <f>Hemingbanen!L5</f>
        <v>0</v>
      </c>
      <c r="M81" s="43">
        <f>Hemingbanen!M5</f>
        <v>0</v>
      </c>
      <c r="N81" s="43">
        <f>Hemingbanen!N5</f>
        <v>0</v>
      </c>
      <c r="O81" s="43">
        <f>Hemingbanen!O5</f>
        <v>0</v>
      </c>
      <c r="P81" s="43">
        <f>Hemingbanen!P5</f>
        <v>0</v>
      </c>
      <c r="Q81" s="43">
        <f>Hemingbanen!Q5</f>
        <v>0</v>
      </c>
    </row>
    <row r="82" spans="1:17" ht="12.75" x14ac:dyDescent="0.2">
      <c r="A82" s="38" t="str">
        <f>Hemingbanen!A6</f>
        <v>Hemingbanen KG5-1</v>
      </c>
      <c r="B82" s="38">
        <f>Hemingbanen!B6</f>
        <v>0</v>
      </c>
      <c r="C82" s="38">
        <f>Hemingbanen!C6</f>
        <v>0</v>
      </c>
      <c r="D82" s="38" t="str">
        <f>Hemingbanen!D6</f>
        <v>5er</v>
      </c>
      <c r="E82" s="38" t="str">
        <f>Hemingbanen!E6</f>
        <v>Ja</v>
      </c>
      <c r="F82" s="40" t="str">
        <f>Hemingbanen!F6</f>
        <v>Kunstgress</v>
      </c>
      <c r="G82" s="43">
        <f>Hemingbanen!G6</f>
        <v>0</v>
      </c>
      <c r="H82" s="43">
        <f>Hemingbanen!H6</f>
        <v>0</v>
      </c>
      <c r="I82" s="43">
        <f>Hemingbanen!I6</f>
        <v>0</v>
      </c>
      <c r="J82" s="43">
        <f>Hemingbanen!J6</f>
        <v>6.25</v>
      </c>
      <c r="K82" s="43">
        <f>Hemingbanen!K6</f>
        <v>0</v>
      </c>
      <c r="L82" s="43">
        <f>Hemingbanen!L6</f>
        <v>0</v>
      </c>
      <c r="M82" s="43">
        <f>Hemingbanen!M6</f>
        <v>0</v>
      </c>
      <c r="N82" s="43">
        <f>Hemingbanen!N6</f>
        <v>0</v>
      </c>
      <c r="O82" s="43">
        <f>Hemingbanen!O6</f>
        <v>0</v>
      </c>
      <c r="P82" s="43">
        <f>Hemingbanen!P6</f>
        <v>0</v>
      </c>
      <c r="Q82" s="43">
        <f>Hemingbanen!Q6</f>
        <v>0</v>
      </c>
    </row>
    <row r="83" spans="1:17" ht="12.75" x14ac:dyDescent="0.2">
      <c r="A83" s="38" t="str">
        <f>Hemingbanen!A7</f>
        <v>Hemingbanen KG5-2</v>
      </c>
      <c r="B83" s="38">
        <f>Hemingbanen!B7</f>
        <v>0</v>
      </c>
      <c r="C83" s="38">
        <f>Hemingbanen!C7</f>
        <v>0</v>
      </c>
      <c r="D83" s="38" t="str">
        <f>Hemingbanen!D7</f>
        <v>5er</v>
      </c>
      <c r="E83" s="38" t="str">
        <f>Hemingbanen!E7</f>
        <v>Ja</v>
      </c>
      <c r="F83" s="40" t="str">
        <f>Hemingbanen!F7</f>
        <v>Kunstgress</v>
      </c>
      <c r="G83" s="43">
        <f>Hemingbanen!G7</f>
        <v>0</v>
      </c>
      <c r="H83" s="43">
        <f>Hemingbanen!H7</f>
        <v>0</v>
      </c>
      <c r="I83" s="43">
        <f>Hemingbanen!I7</f>
        <v>0</v>
      </c>
      <c r="J83" s="43">
        <f>Hemingbanen!J7</f>
        <v>6.25</v>
      </c>
      <c r="K83" s="43">
        <f>Hemingbanen!K7</f>
        <v>0</v>
      </c>
      <c r="L83" s="43">
        <f>Hemingbanen!L7</f>
        <v>0</v>
      </c>
      <c r="M83" s="43">
        <f>Hemingbanen!M7</f>
        <v>0</v>
      </c>
      <c r="N83" s="43">
        <f>Hemingbanen!N7</f>
        <v>0</v>
      </c>
      <c r="O83" s="43">
        <f>Hemingbanen!O7</f>
        <v>0</v>
      </c>
      <c r="P83" s="43">
        <f>Hemingbanen!P7</f>
        <v>0</v>
      </c>
      <c r="Q83" s="43">
        <f>Hemingbanen!Q7</f>
        <v>0</v>
      </c>
    </row>
    <row r="84" spans="1:17" ht="12.75" x14ac:dyDescent="0.2">
      <c r="A84" s="38" t="str">
        <f>Hemingbanen!A8</f>
        <v>Hemingbanen KG5-3</v>
      </c>
      <c r="B84" s="38">
        <f>Hemingbanen!B8</f>
        <v>0</v>
      </c>
      <c r="C84" s="38">
        <f>Hemingbanen!C8</f>
        <v>0</v>
      </c>
      <c r="D84" s="38" t="str">
        <f>Hemingbanen!D8</f>
        <v>5er</v>
      </c>
      <c r="E84" s="38" t="str">
        <f>Hemingbanen!E8</f>
        <v>Ja</v>
      </c>
      <c r="F84" s="40" t="str">
        <f>Hemingbanen!F8</f>
        <v>Kunstgress</v>
      </c>
      <c r="G84" s="43">
        <f>Hemingbanen!G8</f>
        <v>0</v>
      </c>
      <c r="H84" s="43">
        <f>Hemingbanen!H8</f>
        <v>0</v>
      </c>
      <c r="I84" s="43">
        <f>Hemingbanen!I8</f>
        <v>0</v>
      </c>
      <c r="J84" s="43">
        <f>Hemingbanen!J8</f>
        <v>6.25</v>
      </c>
      <c r="K84" s="43">
        <f>Hemingbanen!K8</f>
        <v>0</v>
      </c>
      <c r="L84" s="43">
        <f>Hemingbanen!L8</f>
        <v>0</v>
      </c>
      <c r="M84" s="43">
        <f>Hemingbanen!M8</f>
        <v>0</v>
      </c>
      <c r="N84" s="43">
        <f>Hemingbanen!N8</f>
        <v>0</v>
      </c>
      <c r="O84" s="43">
        <f>Hemingbanen!O8</f>
        <v>0</v>
      </c>
      <c r="P84" s="43">
        <f>Hemingbanen!P8</f>
        <v>0</v>
      </c>
      <c r="Q84" s="43">
        <f>Hemingbanen!Q8</f>
        <v>0</v>
      </c>
    </row>
    <row r="85" spans="1:17" ht="12.75" x14ac:dyDescent="0.2">
      <c r="A85" s="38" t="str">
        <f>'Holmlia idr.park'!A3</f>
        <v>Holmlia KG11</v>
      </c>
      <c r="B85" s="38">
        <f>'Holmlia idr.park'!B3</f>
        <v>0</v>
      </c>
      <c r="C85" s="38">
        <f>'Holmlia idr.park'!C3</f>
        <v>0</v>
      </c>
      <c r="D85" s="38" t="str">
        <f>'Holmlia idr.park'!D3</f>
        <v>11er</v>
      </c>
      <c r="E85" s="38" t="str">
        <f>'Holmlia idr.park'!E3</f>
        <v>Ja</v>
      </c>
      <c r="F85" s="40" t="str">
        <f>'Holmlia idr.park'!F3</f>
        <v>Kunstgress</v>
      </c>
      <c r="G85" s="43">
        <f>'Holmlia idr.park'!G3</f>
        <v>0</v>
      </c>
      <c r="H85" s="43">
        <f>'Holmlia idr.park'!H3</f>
        <v>0</v>
      </c>
      <c r="I85" s="43">
        <f>'Holmlia idr.park'!I3</f>
        <v>0</v>
      </c>
      <c r="J85" s="43">
        <f>'Holmlia idr.park'!J3</f>
        <v>50</v>
      </c>
      <c r="K85" s="43">
        <f>'Holmlia idr.park'!K3</f>
        <v>0</v>
      </c>
      <c r="L85" s="43">
        <f>'Holmlia idr.park'!L3</f>
        <v>0</v>
      </c>
      <c r="M85" s="43">
        <f>'Holmlia idr.park'!M3</f>
        <v>0</v>
      </c>
      <c r="N85" s="43">
        <f>'Holmlia idr.park'!N3</f>
        <v>0</v>
      </c>
      <c r="O85" s="43">
        <f>'Holmlia idr.park'!O3</f>
        <v>0</v>
      </c>
      <c r="P85" s="43">
        <f>'Holmlia idr.park'!P3</f>
        <v>0</v>
      </c>
      <c r="Q85" s="43">
        <f>'Holmlia idr.park'!Q3</f>
        <v>0</v>
      </c>
    </row>
    <row r="86" spans="1:17" ht="12.75" x14ac:dyDescent="0.2">
      <c r="A86" s="38" t="str">
        <f>'Holmlia idr.park'!A4</f>
        <v>Holmlia KG7-1</v>
      </c>
      <c r="B86" s="38">
        <f>'Holmlia idr.park'!B4</f>
        <v>0</v>
      </c>
      <c r="C86" s="38">
        <f>'Holmlia idr.park'!C4</f>
        <v>0</v>
      </c>
      <c r="D86" s="38" t="str">
        <f>'Holmlia idr.park'!D4</f>
        <v>7er</v>
      </c>
      <c r="E86" s="38" t="str">
        <f>'Holmlia idr.park'!E4</f>
        <v>Ja</v>
      </c>
      <c r="F86" s="40" t="str">
        <f>'Holmlia idr.park'!F4</f>
        <v>Kunstgress</v>
      </c>
      <c r="G86" s="43">
        <f>'Holmlia idr.park'!G4</f>
        <v>0</v>
      </c>
      <c r="H86" s="43">
        <f>'Holmlia idr.park'!H4</f>
        <v>0</v>
      </c>
      <c r="I86" s="43">
        <f>'Holmlia idr.park'!I4</f>
        <v>0</v>
      </c>
      <c r="J86" s="43">
        <f>'Holmlia idr.park'!J4</f>
        <v>12.5</v>
      </c>
      <c r="K86" s="43">
        <f>'Holmlia idr.park'!K4</f>
        <v>0</v>
      </c>
      <c r="L86" s="43">
        <f>'Holmlia idr.park'!L4</f>
        <v>0</v>
      </c>
      <c r="M86" s="43">
        <f>'Holmlia idr.park'!M4</f>
        <v>0</v>
      </c>
      <c r="N86" s="43">
        <f>'Holmlia idr.park'!N4</f>
        <v>0</v>
      </c>
      <c r="O86" s="43">
        <f>'Holmlia idr.park'!O4</f>
        <v>0</v>
      </c>
      <c r="P86" s="43">
        <f>'Holmlia idr.park'!P4</f>
        <v>0</v>
      </c>
      <c r="Q86" s="43">
        <f>'Holmlia idr.park'!Q4</f>
        <v>0</v>
      </c>
    </row>
    <row r="87" spans="1:17" ht="12.75" x14ac:dyDescent="0.2">
      <c r="A87" s="38" t="str">
        <f>'Holmlia idr.park'!A5</f>
        <v>Holmlia KG7-2</v>
      </c>
      <c r="B87" s="38">
        <f>'Holmlia idr.park'!B5</f>
        <v>0</v>
      </c>
      <c r="C87" s="38">
        <f>'Holmlia idr.park'!C5</f>
        <v>0</v>
      </c>
      <c r="D87" s="38" t="str">
        <f>'Holmlia idr.park'!D5</f>
        <v>7er</v>
      </c>
      <c r="E87" s="38" t="str">
        <f>'Holmlia idr.park'!E5</f>
        <v>Ja</v>
      </c>
      <c r="F87" s="40" t="str">
        <f>'Holmlia idr.park'!F5</f>
        <v>Kunstgress</v>
      </c>
      <c r="G87" s="43">
        <f>'Holmlia idr.park'!G5</f>
        <v>0</v>
      </c>
      <c r="H87" s="43">
        <f>'Holmlia idr.park'!H5</f>
        <v>0</v>
      </c>
      <c r="I87" s="43">
        <f>'Holmlia idr.park'!I5</f>
        <v>0</v>
      </c>
      <c r="J87" s="43">
        <f>'Holmlia idr.park'!J5</f>
        <v>12.5</v>
      </c>
      <c r="K87" s="43">
        <f>'Holmlia idr.park'!K5</f>
        <v>0</v>
      </c>
      <c r="L87" s="43">
        <f>'Holmlia idr.park'!L5</f>
        <v>0</v>
      </c>
      <c r="M87" s="43">
        <f>'Holmlia idr.park'!M5</f>
        <v>0</v>
      </c>
      <c r="N87" s="43">
        <f>'Holmlia idr.park'!N5</f>
        <v>0</v>
      </c>
      <c r="O87" s="43">
        <f>'Holmlia idr.park'!O5</f>
        <v>0</v>
      </c>
      <c r="P87" s="43">
        <f>'Holmlia idr.park'!P5</f>
        <v>0</v>
      </c>
      <c r="Q87" s="43">
        <f>'Holmlia idr.park'!Q5</f>
        <v>0</v>
      </c>
    </row>
    <row r="88" spans="1:17" ht="12.75" x14ac:dyDescent="0.2">
      <c r="A88" s="58" t="str">
        <f>Hullebergmyra!A3</f>
        <v>Hullebergmyra KG5-1</v>
      </c>
      <c r="B88" s="38">
        <f>Hullebergmyra!B3</f>
        <v>0</v>
      </c>
      <c r="C88" s="38">
        <f>Hullebergmyra!C3</f>
        <v>0</v>
      </c>
      <c r="D88" s="38" t="str">
        <f>Hullebergmyra!D3</f>
        <v>5er</v>
      </c>
      <c r="E88" s="38" t="str">
        <f>Hullebergmyra!E3</f>
        <v>Nei</v>
      </c>
      <c r="F88" s="40" t="str">
        <f>Hullebergmyra!F3</f>
        <v>Kunstgress</v>
      </c>
      <c r="G88" s="43">
        <f>Hullebergmyra!G3</f>
        <v>0</v>
      </c>
      <c r="H88" s="43">
        <f>Hullebergmyra!H3</f>
        <v>0</v>
      </c>
      <c r="I88" s="43">
        <f>Hullebergmyra!I3</f>
        <v>0</v>
      </c>
      <c r="J88" s="43">
        <f>Hullebergmyra!J3</f>
        <v>4.1666666666666661</v>
      </c>
      <c r="K88" s="43">
        <f>Hullebergmyra!K3</f>
        <v>0</v>
      </c>
      <c r="L88" s="43">
        <f>Hullebergmyra!L3</f>
        <v>0</v>
      </c>
      <c r="M88" s="43">
        <f>Hullebergmyra!M3</f>
        <v>0</v>
      </c>
      <c r="N88" s="43">
        <f>Hullebergmyra!N3</f>
        <v>0</v>
      </c>
      <c r="O88" s="43">
        <f>Hullebergmyra!O3</f>
        <v>0</v>
      </c>
      <c r="P88" s="43">
        <f>Hullebergmyra!P3</f>
        <v>0</v>
      </c>
      <c r="Q88" s="43">
        <f>Hullebergmyra!Q3</f>
        <v>0</v>
      </c>
    </row>
    <row r="89" spans="1:17" ht="12.75" x14ac:dyDescent="0.2">
      <c r="A89" s="58" t="str">
        <f>Hullebergmyra!A4</f>
        <v>Hullebergmyra KG5-2</v>
      </c>
      <c r="B89" s="38">
        <f>Hullebergmyra!B4</f>
        <v>0</v>
      </c>
      <c r="C89" s="38">
        <f>Hullebergmyra!C4</f>
        <v>0</v>
      </c>
      <c r="D89" s="38" t="str">
        <f>Hullebergmyra!D4</f>
        <v>5er</v>
      </c>
      <c r="E89" s="38" t="str">
        <f>Hullebergmyra!E4</f>
        <v>Nei</v>
      </c>
      <c r="F89" s="40" t="str">
        <f>Hullebergmyra!F4</f>
        <v>Kunstgress</v>
      </c>
      <c r="G89" s="43">
        <f>Hullebergmyra!G4</f>
        <v>0</v>
      </c>
      <c r="H89" s="43">
        <f>Hullebergmyra!H4</f>
        <v>0</v>
      </c>
      <c r="I89" s="43">
        <f>Hullebergmyra!I4</f>
        <v>0</v>
      </c>
      <c r="J89" s="43">
        <f>Hullebergmyra!J4</f>
        <v>4.1666666666666661</v>
      </c>
      <c r="K89" s="43">
        <f>Hullebergmyra!K4</f>
        <v>0</v>
      </c>
      <c r="L89" s="43">
        <f>Hullebergmyra!L4</f>
        <v>0</v>
      </c>
      <c r="M89" s="43">
        <f>Hullebergmyra!M4</f>
        <v>0</v>
      </c>
      <c r="N89" s="43">
        <f>Hullebergmyra!N4</f>
        <v>0</v>
      </c>
      <c r="O89" s="43">
        <f>Hullebergmyra!O4</f>
        <v>0</v>
      </c>
      <c r="P89" s="43">
        <f>Hullebergmyra!P4</f>
        <v>0</v>
      </c>
      <c r="Q89" s="43">
        <f>Hullebergmyra!Q4</f>
        <v>0</v>
      </c>
    </row>
    <row r="90" spans="1:17" ht="12.75" x14ac:dyDescent="0.2">
      <c r="A90" s="58" t="str">
        <f>Hullebergmyra!A5</f>
        <v>Hullebergmyra KG5-3</v>
      </c>
      <c r="B90" s="38">
        <f>Hullebergmyra!B5</f>
        <v>0</v>
      </c>
      <c r="C90" s="38">
        <f>Hullebergmyra!C5</f>
        <v>0</v>
      </c>
      <c r="D90" s="38" t="str">
        <f>Hullebergmyra!D5</f>
        <v>5er</v>
      </c>
      <c r="E90" s="38" t="str">
        <f>Hullebergmyra!E5</f>
        <v>Nei</v>
      </c>
      <c r="F90" s="40" t="str">
        <f>Hullebergmyra!F5</f>
        <v>Kunstgress</v>
      </c>
      <c r="G90" s="43">
        <f>Hullebergmyra!G5</f>
        <v>0</v>
      </c>
      <c r="H90" s="43">
        <f>Hullebergmyra!H5</f>
        <v>0</v>
      </c>
      <c r="I90" s="43">
        <f>Hullebergmyra!I5</f>
        <v>0</v>
      </c>
      <c r="J90" s="43">
        <f>Hullebergmyra!J5</f>
        <v>4.1666666666666661</v>
      </c>
      <c r="K90" s="43">
        <f>Hullebergmyra!K5</f>
        <v>0</v>
      </c>
      <c r="L90" s="43">
        <f>Hullebergmyra!L5</f>
        <v>0</v>
      </c>
      <c r="M90" s="43">
        <f>Hullebergmyra!M5</f>
        <v>0</v>
      </c>
      <c r="N90" s="43">
        <f>Hullebergmyra!N5</f>
        <v>0</v>
      </c>
      <c r="O90" s="43">
        <f>Hullebergmyra!O5</f>
        <v>0</v>
      </c>
      <c r="P90" s="43">
        <f>Hullebergmyra!P5</f>
        <v>0</v>
      </c>
      <c r="Q90" s="43">
        <f>Hullebergmyra!Q5</f>
        <v>0</v>
      </c>
    </row>
    <row r="91" spans="1:17" ht="12.75" x14ac:dyDescent="0.2">
      <c r="A91" s="58" t="str">
        <f>Hullebergmyra!A6</f>
        <v>Hullebergmyra KG5-4</v>
      </c>
      <c r="B91" s="38">
        <f>Hullebergmyra!B6</f>
        <v>0</v>
      </c>
      <c r="C91" s="38">
        <f>Hullebergmyra!C6</f>
        <v>0</v>
      </c>
      <c r="D91" s="38" t="str">
        <f>Hullebergmyra!D6</f>
        <v>5er</v>
      </c>
      <c r="E91" s="38" t="str">
        <f>Hullebergmyra!E6</f>
        <v>Nei</v>
      </c>
      <c r="F91" s="40" t="str">
        <f>Hullebergmyra!F6</f>
        <v>Kunstgress</v>
      </c>
      <c r="G91" s="43">
        <f>Hullebergmyra!G6</f>
        <v>0</v>
      </c>
      <c r="H91" s="43">
        <f>Hullebergmyra!H6</f>
        <v>0</v>
      </c>
      <c r="I91" s="43">
        <f>Hullebergmyra!I6</f>
        <v>0</v>
      </c>
      <c r="J91" s="43">
        <f>Hullebergmyra!J6</f>
        <v>4.1666666666666661</v>
      </c>
      <c r="K91" s="43">
        <f>Hullebergmyra!K6</f>
        <v>0</v>
      </c>
      <c r="L91" s="43">
        <f>Hullebergmyra!L6</f>
        <v>0</v>
      </c>
      <c r="M91" s="43">
        <f>Hullebergmyra!M6</f>
        <v>0</v>
      </c>
      <c r="N91" s="43">
        <f>Hullebergmyra!N6</f>
        <v>0</v>
      </c>
      <c r="O91" s="43">
        <f>Hullebergmyra!O6</f>
        <v>0</v>
      </c>
      <c r="P91" s="43">
        <f>Hullebergmyra!P6</f>
        <v>0</v>
      </c>
      <c r="Q91" s="43">
        <f>Hullebergmyra!Q6</f>
        <v>0</v>
      </c>
    </row>
    <row r="92" spans="1:17" ht="12.75" x14ac:dyDescent="0.2">
      <c r="A92" s="38" t="str">
        <f>Humleby!A3</f>
        <v>Humleby KG7</v>
      </c>
      <c r="B92" s="38">
        <f>Humleby!B3</f>
        <v>0</v>
      </c>
      <c r="C92" s="38">
        <f>Humleby!C3</f>
        <v>0</v>
      </c>
      <c r="D92" s="38" t="str">
        <f>Humleby!D3</f>
        <v>7er</v>
      </c>
      <c r="E92" s="38" t="str">
        <f>Humleby!E3</f>
        <v>Ja</v>
      </c>
      <c r="F92" s="40" t="str">
        <f>Humleby!F3</f>
        <v>Kunstgress</v>
      </c>
      <c r="G92" s="43">
        <f>Humleby!G3</f>
        <v>0</v>
      </c>
      <c r="H92" s="43">
        <f>Humleby!H3</f>
        <v>0</v>
      </c>
      <c r="I92" s="43">
        <f>Humleby!I3</f>
        <v>0</v>
      </c>
      <c r="J92" s="43">
        <f>Humleby!J3</f>
        <v>11.625</v>
      </c>
      <c r="K92" s="43">
        <f>Humleby!K3</f>
        <v>0</v>
      </c>
      <c r="L92" s="43">
        <f>Humleby!L3</f>
        <v>0</v>
      </c>
      <c r="M92" s="43">
        <f>Humleby!M3</f>
        <v>0</v>
      </c>
      <c r="N92" s="43">
        <f>Humleby!N3</f>
        <v>0</v>
      </c>
      <c r="O92" s="43">
        <f>Humleby!O3</f>
        <v>0</v>
      </c>
      <c r="P92" s="43">
        <f>Humleby!P3</f>
        <v>0.875</v>
      </c>
      <c r="Q92" s="43">
        <f>Humleby!Q3</f>
        <v>0</v>
      </c>
    </row>
    <row r="93" spans="1:17" ht="12.75" x14ac:dyDescent="0.2">
      <c r="A93" s="38" t="str">
        <f>Humleby!A4</f>
        <v>Humleby KG5</v>
      </c>
      <c r="B93" s="38">
        <f>Humleby!B4</f>
        <v>0</v>
      </c>
      <c r="C93" s="38">
        <f>Humleby!C4</f>
        <v>0</v>
      </c>
      <c r="D93" s="38" t="str">
        <f>Humleby!D4</f>
        <v>5er</v>
      </c>
      <c r="E93" s="38" t="str">
        <f>Humleby!E4</f>
        <v>Ja</v>
      </c>
      <c r="F93" s="40" t="str">
        <f>Humleby!F4</f>
        <v>Kunstgress</v>
      </c>
      <c r="G93" s="43">
        <f>Humleby!G4</f>
        <v>0</v>
      </c>
      <c r="H93" s="43">
        <f>Humleby!H4</f>
        <v>0</v>
      </c>
      <c r="I93" s="43">
        <f>Humleby!I4</f>
        <v>0</v>
      </c>
      <c r="J93" s="43">
        <f>Humleby!J4</f>
        <v>6.25</v>
      </c>
      <c r="K93" s="43">
        <f>Humleby!K4</f>
        <v>0</v>
      </c>
      <c r="L93" s="43">
        <f>Humleby!L4</f>
        <v>0</v>
      </c>
      <c r="M93" s="43">
        <f>Humleby!M4</f>
        <v>0</v>
      </c>
      <c r="N93" s="43">
        <f>Humleby!N4</f>
        <v>0</v>
      </c>
      <c r="O93" s="43">
        <f>Humleby!O4</f>
        <v>0</v>
      </c>
      <c r="P93" s="43">
        <f>Humleby!P4</f>
        <v>0</v>
      </c>
      <c r="Q93" s="43">
        <f>Humleby!Q4</f>
        <v>0</v>
      </c>
    </row>
    <row r="94" spans="1:17" ht="12.75" x14ac:dyDescent="0.2">
      <c r="A94" s="38" t="str">
        <f>'Høybråten Friplass'!A3</f>
        <v>Høybråten Friplass</v>
      </c>
      <c r="B94" s="38">
        <f>'Høybråten Friplass'!B3</f>
        <v>0</v>
      </c>
      <c r="C94" s="38">
        <f>'Høybråten Friplass'!C3</f>
        <v>0</v>
      </c>
      <c r="D94" s="38" t="str">
        <f>'Høybråten Friplass'!D3</f>
        <v>9er</v>
      </c>
      <c r="E94" s="38" t="str">
        <f>'Høybråten Friplass'!E3</f>
        <v>Ja</v>
      </c>
      <c r="F94" s="40" t="str">
        <f>'Høybråten Friplass'!F3</f>
        <v>Kunstgress</v>
      </c>
      <c r="G94" s="43">
        <f>'Høybråten Friplass'!G3</f>
        <v>0</v>
      </c>
      <c r="H94" s="43">
        <f>'Høybråten Friplass'!H3</f>
        <v>0</v>
      </c>
      <c r="I94" s="43">
        <f>'Høybråten Friplass'!I3</f>
        <v>0</v>
      </c>
      <c r="J94" s="43">
        <f>'Høybråten Friplass'!J3</f>
        <v>0</v>
      </c>
      <c r="K94" s="43">
        <f>'Høybråten Friplass'!K3</f>
        <v>25</v>
      </c>
      <c r="L94" s="43">
        <f>'Høybråten Friplass'!L3</f>
        <v>0</v>
      </c>
      <c r="M94" s="43">
        <f>'Høybråten Friplass'!M3</f>
        <v>0</v>
      </c>
      <c r="N94" s="43">
        <f>'Høybråten Friplass'!N3</f>
        <v>0</v>
      </c>
      <c r="O94" s="43">
        <f>'Høybråten Friplass'!O3</f>
        <v>0</v>
      </c>
      <c r="P94" s="43">
        <f>'Høybråten Friplass'!P3</f>
        <v>0</v>
      </c>
      <c r="Q94" s="43">
        <f>'Høybråten Friplass'!Q3</f>
        <v>0</v>
      </c>
    </row>
    <row r="95" spans="1:17" ht="12.75" x14ac:dyDescent="0.2">
      <c r="A95" s="38" t="str">
        <f>'Høybråten idr.park'!A3</f>
        <v>Høybråten KG11</v>
      </c>
      <c r="B95" s="38">
        <f>'Høybråten idr.park'!B3</f>
        <v>0</v>
      </c>
      <c r="C95" s="38">
        <f>'Høybråten idr.park'!C3</f>
        <v>0</v>
      </c>
      <c r="D95" s="38" t="str">
        <f>'Høybråten idr.park'!D3</f>
        <v>11er</v>
      </c>
      <c r="E95" s="38" t="str">
        <f>'Høybråten idr.park'!E3</f>
        <v>Ja</v>
      </c>
      <c r="F95" s="40" t="str">
        <f>'Høybråten idr.park'!F3</f>
        <v>Kunstgress</v>
      </c>
      <c r="G95" s="43">
        <f>'Høybråten idr.park'!G3</f>
        <v>0</v>
      </c>
      <c r="H95" s="43">
        <f>'Høybråten idr.park'!H3</f>
        <v>0</v>
      </c>
      <c r="I95" s="43">
        <f>'Høybråten idr.park'!I3</f>
        <v>0</v>
      </c>
      <c r="J95" s="43">
        <f>'Høybråten idr.park'!J3</f>
        <v>50</v>
      </c>
      <c r="K95" s="43">
        <f>'Høybråten idr.park'!K3</f>
        <v>0</v>
      </c>
      <c r="L95" s="43">
        <f>'Høybråten idr.park'!L3</f>
        <v>0</v>
      </c>
      <c r="M95" s="43">
        <f>'Høybråten idr.park'!M3</f>
        <v>0</v>
      </c>
      <c r="N95" s="43">
        <f>'Høybråten idr.park'!N3</f>
        <v>0</v>
      </c>
      <c r="O95" s="43">
        <f>'Høybråten idr.park'!O3</f>
        <v>0</v>
      </c>
      <c r="P95" s="43">
        <f>'Høybråten idr.park'!P3</f>
        <v>0</v>
      </c>
      <c r="Q95" s="43">
        <f>'Høybråten idr.park'!Q3</f>
        <v>0</v>
      </c>
    </row>
    <row r="96" spans="1:17" ht="12.75" x14ac:dyDescent="0.2">
      <c r="A96" s="38" t="str">
        <f>'Høybråten idr.park'!A4</f>
        <v>Høybråten KG7</v>
      </c>
      <c r="B96" s="38">
        <f>'Høybråten idr.park'!B4</f>
        <v>0</v>
      </c>
      <c r="C96" s="38">
        <f>'Høybråten idr.park'!C4</f>
        <v>0</v>
      </c>
      <c r="D96" s="38" t="str">
        <f>'Høybråten idr.park'!D4</f>
        <v>7er</v>
      </c>
      <c r="E96" s="38" t="str">
        <f>'Høybråten idr.park'!E4</f>
        <v>Ja</v>
      </c>
      <c r="F96" s="40" t="str">
        <f>'Høybråten idr.park'!F4</f>
        <v>Kunstgress</v>
      </c>
      <c r="G96" s="43">
        <f>'Høybråten idr.park'!G4</f>
        <v>0</v>
      </c>
      <c r="H96" s="43">
        <f>'Høybråten idr.park'!H4</f>
        <v>0</v>
      </c>
      <c r="I96" s="43">
        <f>'Høybråten idr.park'!I4</f>
        <v>0</v>
      </c>
      <c r="J96" s="43">
        <f>'Høybråten idr.park'!J4</f>
        <v>12.5</v>
      </c>
      <c r="K96" s="43">
        <f>'Høybråten idr.park'!K4</f>
        <v>0</v>
      </c>
      <c r="L96" s="43">
        <f>'Høybråten idr.park'!L4</f>
        <v>0</v>
      </c>
      <c r="M96" s="43">
        <f>'Høybråten idr.park'!M4</f>
        <v>0</v>
      </c>
      <c r="N96" s="43">
        <f>'Høybråten idr.park'!N4</f>
        <v>0</v>
      </c>
      <c r="O96" s="43">
        <f>'Høybråten idr.park'!O4</f>
        <v>0</v>
      </c>
      <c r="P96" s="43">
        <f>'Høybråten idr.park'!P4</f>
        <v>0</v>
      </c>
      <c r="Q96" s="43">
        <f>'Høybråten idr.park'!Q4</f>
        <v>0</v>
      </c>
    </row>
    <row r="97" spans="1:17" ht="12.75" x14ac:dyDescent="0.2">
      <c r="A97" s="38" t="str">
        <f>'Høybråten idr.park'!A5</f>
        <v>Høybråten KG5-1</v>
      </c>
      <c r="B97" s="38">
        <f>'Høybråten idr.park'!B5</f>
        <v>0</v>
      </c>
      <c r="C97" s="38">
        <f>'Høybråten idr.park'!C5</f>
        <v>0</v>
      </c>
      <c r="D97" s="38" t="str">
        <f>'Høybråten idr.park'!D5</f>
        <v>5er</v>
      </c>
      <c r="E97" s="38" t="str">
        <f>'Høybråten idr.park'!E5</f>
        <v>Ja</v>
      </c>
      <c r="F97" s="40" t="str">
        <f>'Høybråten idr.park'!F5</f>
        <v>Kunstgress</v>
      </c>
      <c r="G97" s="43">
        <f>'Høybråten idr.park'!G5</f>
        <v>0</v>
      </c>
      <c r="H97" s="43">
        <f>'Høybråten idr.park'!H5</f>
        <v>0</v>
      </c>
      <c r="I97" s="43">
        <f>'Høybråten idr.park'!I5</f>
        <v>0</v>
      </c>
      <c r="J97" s="43">
        <f>'Høybråten idr.park'!J5</f>
        <v>6.25</v>
      </c>
      <c r="K97" s="43">
        <f>'Høybråten idr.park'!K5</f>
        <v>0</v>
      </c>
      <c r="L97" s="43">
        <f>'Høybråten idr.park'!L5</f>
        <v>0</v>
      </c>
      <c r="M97" s="43">
        <f>'Høybråten idr.park'!M5</f>
        <v>0</v>
      </c>
      <c r="N97" s="43">
        <f>'Høybråten idr.park'!N5</f>
        <v>0</v>
      </c>
      <c r="O97" s="43">
        <f>'Høybråten idr.park'!O5</f>
        <v>0</v>
      </c>
      <c r="P97" s="43">
        <f>'Høybråten idr.park'!P5</f>
        <v>0</v>
      </c>
      <c r="Q97" s="43">
        <f>'Høybråten idr.park'!Q5</f>
        <v>0</v>
      </c>
    </row>
    <row r="98" spans="1:17" ht="12.75" x14ac:dyDescent="0.2">
      <c r="A98" s="38" t="str">
        <f>'Høybråten idr.park'!A6</f>
        <v>Høybråten KG5-2</v>
      </c>
      <c r="B98" s="38">
        <f>'Høybråten idr.park'!B6</f>
        <v>0</v>
      </c>
      <c r="C98" s="38">
        <f>'Høybråten idr.park'!C6</f>
        <v>0</v>
      </c>
      <c r="D98" s="38" t="str">
        <f>'Høybråten idr.park'!D6</f>
        <v>5er</v>
      </c>
      <c r="E98" s="38" t="str">
        <f>'Høybråten idr.park'!E6</f>
        <v>Ja</v>
      </c>
      <c r="F98" s="40" t="str">
        <f>'Høybråten idr.park'!F6</f>
        <v>Kunstgress</v>
      </c>
      <c r="G98" s="43">
        <f>'Høybråten idr.park'!G6</f>
        <v>0</v>
      </c>
      <c r="H98" s="43">
        <f>'Høybråten idr.park'!H6</f>
        <v>0</v>
      </c>
      <c r="I98" s="43">
        <f>'Høybråten idr.park'!I6</f>
        <v>0</v>
      </c>
      <c r="J98" s="43">
        <f>'Høybråten idr.park'!J6</f>
        <v>6.25</v>
      </c>
      <c r="K98" s="43">
        <f>'Høybråten idr.park'!K6</f>
        <v>0</v>
      </c>
      <c r="L98" s="43">
        <f>'Høybråten idr.park'!L6</f>
        <v>0</v>
      </c>
      <c r="M98" s="43">
        <f>'Høybråten idr.park'!M6</f>
        <v>0</v>
      </c>
      <c r="N98" s="43">
        <f>'Høybråten idr.park'!N6</f>
        <v>0</v>
      </c>
      <c r="O98" s="43">
        <f>'Høybråten idr.park'!O6</f>
        <v>0</v>
      </c>
      <c r="P98" s="43">
        <f>'Høybråten idr.park'!P6</f>
        <v>0</v>
      </c>
      <c r="Q98" s="43">
        <f>'Høybråten idr.park'!Q6</f>
        <v>0</v>
      </c>
    </row>
    <row r="99" spans="1:17" ht="12.75" x14ac:dyDescent="0.2">
      <c r="A99" s="38" t="str">
        <f>'Høybråten idr.park'!A7</f>
        <v>Høybråten KG5-3</v>
      </c>
      <c r="B99" s="38">
        <f>'Høybråten idr.park'!B7</f>
        <v>0</v>
      </c>
      <c r="C99" s="38">
        <f>'Høybråten idr.park'!C7</f>
        <v>0</v>
      </c>
      <c r="D99" s="38" t="str">
        <f>'Høybråten idr.park'!D7</f>
        <v>5er</v>
      </c>
      <c r="E99" s="38" t="str">
        <f>'Høybråten idr.park'!E7</f>
        <v>Ja</v>
      </c>
      <c r="F99" s="40" t="str">
        <f>'Høybråten idr.park'!F7</f>
        <v>Kunstgress</v>
      </c>
      <c r="G99" s="43">
        <f>'Høybråten idr.park'!G7</f>
        <v>0</v>
      </c>
      <c r="H99" s="43">
        <f>'Høybråten idr.park'!H7</f>
        <v>0</v>
      </c>
      <c r="I99" s="43">
        <f>'Høybråten idr.park'!I7</f>
        <v>0</v>
      </c>
      <c r="J99" s="43">
        <f>'Høybråten idr.park'!J7</f>
        <v>6.25</v>
      </c>
      <c r="K99" s="43">
        <f>'Høybråten idr.park'!K7</f>
        <v>0</v>
      </c>
      <c r="L99" s="43">
        <f>'Høybråten idr.park'!L7</f>
        <v>0</v>
      </c>
      <c r="M99" s="43">
        <f>'Høybråten idr.park'!M7</f>
        <v>0</v>
      </c>
      <c r="N99" s="43">
        <f>'Høybråten idr.park'!N7</f>
        <v>0</v>
      </c>
      <c r="O99" s="43">
        <f>'Høybråten idr.park'!O7</f>
        <v>0</v>
      </c>
      <c r="P99" s="43">
        <f>'Høybråten idr.park'!P7</f>
        <v>0</v>
      </c>
      <c r="Q99" s="43">
        <f>'Høybråten idr.park'!Q7</f>
        <v>0</v>
      </c>
    </row>
    <row r="100" spans="1:17" ht="12.75" x14ac:dyDescent="0.2">
      <c r="A100" s="60" t="str">
        <f>Jeriko!A3</f>
        <v>Jeriko KG7</v>
      </c>
      <c r="B100" s="38">
        <f>Jeriko!B3</f>
        <v>0</v>
      </c>
      <c r="C100" s="38">
        <f>Jeriko!C3</f>
        <v>0</v>
      </c>
      <c r="D100" s="38" t="str">
        <f>Jeriko!D3</f>
        <v>7er</v>
      </c>
      <c r="E100" s="38" t="str">
        <f>Jeriko!E3</f>
        <v>Nei</v>
      </c>
      <c r="F100" s="40" t="str">
        <f>Jeriko!F3</f>
        <v>Kunstgress</v>
      </c>
      <c r="G100" s="43">
        <f>Jeriko!G3</f>
        <v>0</v>
      </c>
      <c r="H100" s="43">
        <f>Jeriko!H3</f>
        <v>0</v>
      </c>
      <c r="I100" s="43">
        <f>Jeriko!I3</f>
        <v>0</v>
      </c>
      <c r="J100" s="43">
        <f>Jeriko!J3</f>
        <v>8.3333333333333321</v>
      </c>
      <c r="K100" s="43">
        <f>Jeriko!K3</f>
        <v>0</v>
      </c>
      <c r="L100" s="43">
        <f>Jeriko!L3</f>
        <v>0</v>
      </c>
      <c r="M100" s="43">
        <f>Jeriko!M3</f>
        <v>0</v>
      </c>
      <c r="N100" s="43">
        <f>Jeriko!N3</f>
        <v>0</v>
      </c>
      <c r="O100" s="43">
        <f>Jeriko!O3</f>
        <v>0</v>
      </c>
      <c r="P100" s="43">
        <f>Jeriko!P3</f>
        <v>0</v>
      </c>
      <c r="Q100" s="43">
        <f>Jeriko!Q3</f>
        <v>0</v>
      </c>
    </row>
    <row r="101" spans="1:17" ht="12.75" x14ac:dyDescent="0.2">
      <c r="A101" s="38" t="str">
        <f>Jesperud!A3</f>
        <v>Jesperud KG11</v>
      </c>
      <c r="B101" s="38">
        <f>Jesperud!B3</f>
        <v>0</v>
      </c>
      <c r="C101" s="38">
        <f>Jesperud!C3</f>
        <v>0</v>
      </c>
      <c r="D101" s="38" t="str">
        <f>Jesperud!D3</f>
        <v>11er</v>
      </c>
      <c r="E101" s="38" t="str">
        <f>Jesperud!E3</f>
        <v>Ja</v>
      </c>
      <c r="F101" s="40" t="str">
        <f>Jesperud!F3</f>
        <v>Kunstgress</v>
      </c>
      <c r="G101" s="43">
        <f>Jesperud!G3</f>
        <v>0</v>
      </c>
      <c r="H101" s="43">
        <f>Jesperud!H3</f>
        <v>0</v>
      </c>
      <c r="I101" s="43">
        <f>Jesperud!I3</f>
        <v>0</v>
      </c>
      <c r="J101" s="43">
        <f>Jesperud!J3</f>
        <v>50</v>
      </c>
      <c r="K101" s="43">
        <f>Jesperud!K3</f>
        <v>0</v>
      </c>
      <c r="L101" s="43">
        <f>Jesperud!L3</f>
        <v>0</v>
      </c>
      <c r="M101" s="43">
        <f>Jesperud!M3</f>
        <v>0</v>
      </c>
      <c r="N101" s="43">
        <f>Jesperud!N3</f>
        <v>0</v>
      </c>
      <c r="O101" s="43">
        <f>Jesperud!O3</f>
        <v>0</v>
      </c>
      <c r="P101" s="43">
        <f>Jesperud!P3</f>
        <v>0</v>
      </c>
      <c r="Q101" s="43">
        <f>Jesperud!Q3</f>
        <v>0</v>
      </c>
    </row>
    <row r="102" spans="1:17" ht="12.75" x14ac:dyDescent="0.2">
      <c r="A102" s="38" t="str">
        <f>Jordal!A3</f>
        <v>Jordal KG11</v>
      </c>
      <c r="B102" s="38">
        <f>Jordal!B3</f>
        <v>0</v>
      </c>
      <c r="C102" s="38">
        <f>Jordal!C3</f>
        <v>0</v>
      </c>
      <c r="D102" s="38" t="str">
        <f>Jordal!D3</f>
        <v>11er</v>
      </c>
      <c r="E102" s="38" t="str">
        <f>Jordal!E3</f>
        <v>Ja</v>
      </c>
      <c r="F102" s="40" t="str">
        <f>Jordal!F3</f>
        <v>Kunstgress</v>
      </c>
      <c r="G102" s="43">
        <f>Jordal!G3</f>
        <v>0</v>
      </c>
      <c r="H102" s="43">
        <f>Jordal!H3</f>
        <v>0</v>
      </c>
      <c r="I102" s="43">
        <f>Jordal!I3</f>
        <v>0</v>
      </c>
      <c r="J102" s="43">
        <f>Jordal!J3</f>
        <v>0</v>
      </c>
      <c r="K102" s="43">
        <f>Jordal!K3</f>
        <v>0</v>
      </c>
      <c r="L102" s="43">
        <f>Jordal!L3</f>
        <v>0</v>
      </c>
      <c r="M102" s="43">
        <f>Jordal!M3</f>
        <v>0</v>
      </c>
      <c r="N102" s="43">
        <f>Jordal!N3</f>
        <v>0</v>
      </c>
      <c r="O102" s="43">
        <f>Jordal!O3</f>
        <v>0</v>
      </c>
      <c r="P102" s="43">
        <f>Jordal!P3</f>
        <v>0</v>
      </c>
      <c r="Q102" s="43">
        <f>Jordal!Q3</f>
        <v>0</v>
      </c>
    </row>
    <row r="103" spans="1:17" ht="12.75" x14ac:dyDescent="0.2">
      <c r="A103" s="38" t="str">
        <f>Kalbakken!A3</f>
        <v>Kalbakken KG11-1</v>
      </c>
      <c r="B103" s="38">
        <f>Kalbakken!B3</f>
        <v>0</v>
      </c>
      <c r="C103" s="38">
        <f>Kalbakken!C3</f>
        <v>0</v>
      </c>
      <c r="D103" s="38" t="str">
        <f>Kalbakken!D3</f>
        <v>11er</v>
      </c>
      <c r="E103" s="38" t="str">
        <f>Kalbakken!E3</f>
        <v>Ja</v>
      </c>
      <c r="F103" s="40" t="str">
        <f>Kalbakken!F3</f>
        <v>Kunstgress</v>
      </c>
      <c r="G103" s="43">
        <f>Kalbakken!G3</f>
        <v>0</v>
      </c>
      <c r="H103" s="43">
        <f>Kalbakken!H3</f>
        <v>0</v>
      </c>
      <c r="I103" s="43">
        <f>Kalbakken!I3</f>
        <v>0</v>
      </c>
      <c r="J103" s="43">
        <f>Kalbakken!J3</f>
        <v>43</v>
      </c>
      <c r="K103" s="43">
        <f>Kalbakken!K3</f>
        <v>0</v>
      </c>
      <c r="L103" s="43">
        <f>Kalbakken!L3</f>
        <v>0</v>
      </c>
      <c r="M103" s="43">
        <f>Kalbakken!M3</f>
        <v>0</v>
      </c>
      <c r="N103" s="43">
        <f>Kalbakken!N3</f>
        <v>0</v>
      </c>
      <c r="O103" s="43">
        <f>Kalbakken!O3</f>
        <v>0</v>
      </c>
      <c r="P103" s="43">
        <f>Kalbakken!P3</f>
        <v>7</v>
      </c>
      <c r="Q103" s="43">
        <f>Kalbakken!Q3</f>
        <v>0</v>
      </c>
    </row>
    <row r="104" spans="1:17" ht="12.75" x14ac:dyDescent="0.2">
      <c r="A104" s="38" t="str">
        <f>Kalbakken!A4</f>
        <v>Kalbakken KG11-2</v>
      </c>
      <c r="B104" s="38">
        <f>Kalbakken!B4</f>
        <v>0</v>
      </c>
      <c r="C104" s="38">
        <f>Kalbakken!C4</f>
        <v>0</v>
      </c>
      <c r="D104" s="38" t="str">
        <f>Kalbakken!D4</f>
        <v>11er</v>
      </c>
      <c r="E104" s="38" t="str">
        <f>Kalbakken!E4</f>
        <v>Ja</v>
      </c>
      <c r="F104" s="40" t="str">
        <f>Kalbakken!F4</f>
        <v>Kunstgress</v>
      </c>
      <c r="G104" s="43">
        <f>Kalbakken!G4</f>
        <v>0</v>
      </c>
      <c r="H104" s="43">
        <f>Kalbakken!H4</f>
        <v>0</v>
      </c>
      <c r="I104" s="43">
        <f>Kalbakken!I4</f>
        <v>0</v>
      </c>
      <c r="J104" s="43">
        <f>Kalbakken!J4</f>
        <v>50</v>
      </c>
      <c r="K104" s="43">
        <f>Kalbakken!K4</f>
        <v>0</v>
      </c>
      <c r="L104" s="43">
        <f>Kalbakken!L4</f>
        <v>0</v>
      </c>
      <c r="M104" s="43">
        <f>Kalbakken!M4</f>
        <v>0</v>
      </c>
      <c r="N104" s="43">
        <f>Kalbakken!N4</f>
        <v>0</v>
      </c>
      <c r="O104" s="43">
        <f>Kalbakken!O4</f>
        <v>0</v>
      </c>
      <c r="P104" s="43">
        <f>Kalbakken!P4</f>
        <v>0</v>
      </c>
      <c r="Q104" s="43">
        <f>Kalbakken!Q4</f>
        <v>0</v>
      </c>
    </row>
    <row r="105" spans="1:17" ht="12.75" x14ac:dyDescent="0.2">
      <c r="A105" s="38" t="str">
        <f>'Kampen skole'!A3</f>
        <v>Kampen skole KG7</v>
      </c>
      <c r="B105" s="38">
        <f>'Kampen skole'!B3</f>
        <v>0</v>
      </c>
      <c r="C105" s="38">
        <f>'Kampen skole'!C3</f>
        <v>0</v>
      </c>
      <c r="D105" s="38" t="str">
        <f>'Kampen skole'!D3</f>
        <v>7er</v>
      </c>
      <c r="E105" s="38" t="str">
        <f>'Kampen skole'!E3</f>
        <v>Nei</v>
      </c>
      <c r="F105" s="40" t="str">
        <f>'Kampen skole'!F3</f>
        <v>Kunstgress</v>
      </c>
      <c r="G105" s="43">
        <f>'Kampen skole'!G3</f>
        <v>2.5</v>
      </c>
      <c r="H105" s="43">
        <f>'Kampen skole'!H3</f>
        <v>0</v>
      </c>
      <c r="I105" s="43">
        <f>'Kampen skole'!I3</f>
        <v>0</v>
      </c>
      <c r="J105" s="43">
        <f>'Kampen skole'!J3</f>
        <v>5</v>
      </c>
      <c r="K105" s="43">
        <f>'Kampen skole'!K3</f>
        <v>0</v>
      </c>
      <c r="L105" s="43">
        <f>'Kampen skole'!L3</f>
        <v>0</v>
      </c>
      <c r="M105" s="43">
        <f>'Kampen skole'!M3</f>
        <v>0</v>
      </c>
      <c r="N105" s="43">
        <f>'Kampen skole'!N3</f>
        <v>0</v>
      </c>
      <c r="O105" s="43">
        <f>'Kampen skole'!O3</f>
        <v>0</v>
      </c>
      <c r="P105" s="43">
        <f>'Kampen skole'!P3</f>
        <v>0</v>
      </c>
      <c r="Q105" s="43">
        <f>'Kampen skole'!Q3</f>
        <v>0</v>
      </c>
    </row>
    <row r="106" spans="1:17" ht="12.75" x14ac:dyDescent="0.2">
      <c r="A106" s="38" t="str">
        <f>Klosterenga!A3</f>
        <v>Klosterenga KG7</v>
      </c>
      <c r="B106" s="38">
        <f>Klosterenga!B3</f>
        <v>0</v>
      </c>
      <c r="C106" s="38">
        <f>Klosterenga!C3</f>
        <v>0</v>
      </c>
      <c r="D106" s="38" t="str">
        <f>Klosterenga!D3</f>
        <v>7er</v>
      </c>
      <c r="E106" s="38" t="str">
        <f>Klosterenga!E3</f>
        <v>Nei</v>
      </c>
      <c r="F106" s="40" t="str">
        <f>Klosterenga!F3</f>
        <v>Kunstgress</v>
      </c>
      <c r="G106" s="43">
        <f>Klosterenga!G3</f>
        <v>1.3333333333333333</v>
      </c>
      <c r="H106" s="43">
        <f>Klosterenga!H3</f>
        <v>0</v>
      </c>
      <c r="I106" s="43">
        <f>Klosterenga!I3</f>
        <v>0</v>
      </c>
      <c r="J106" s="43">
        <f>Klosterenga!J3</f>
        <v>3.5</v>
      </c>
      <c r="K106" s="43">
        <f>Klosterenga!K3</f>
        <v>0</v>
      </c>
      <c r="L106" s="43">
        <f>Klosterenga!L3</f>
        <v>0</v>
      </c>
      <c r="M106" s="43">
        <f>Klosterenga!M3</f>
        <v>0</v>
      </c>
      <c r="N106" s="43">
        <f>Klosterenga!N3</f>
        <v>0</v>
      </c>
      <c r="O106" s="43">
        <f>Klosterenga!O3</f>
        <v>0</v>
      </c>
      <c r="P106" s="43">
        <f>Klosterenga!P3</f>
        <v>0</v>
      </c>
      <c r="Q106" s="43">
        <f>Klosterenga!Q3</f>
        <v>3.5</v>
      </c>
    </row>
    <row r="107" spans="1:17" ht="12.75" x14ac:dyDescent="0.2">
      <c r="A107" s="38" t="str">
        <f>'Klemetsrud idr.park'!A3</f>
        <v>Klemetsrud N11</v>
      </c>
      <c r="B107" s="38">
        <f>'Klemetsrud idr.park'!B3</f>
        <v>0</v>
      </c>
      <c r="C107" s="38">
        <f>'Klemetsrud idr.park'!C3</f>
        <v>0</v>
      </c>
      <c r="D107" s="38" t="str">
        <f>'Klemetsrud idr.park'!D3</f>
        <v>11er</v>
      </c>
      <c r="E107" s="38" t="str">
        <f>'Klemetsrud idr.park'!E3</f>
        <v>Nei</v>
      </c>
      <c r="F107" s="40" t="str">
        <f>'Klemetsrud idr.park'!F3</f>
        <v>Naturgress</v>
      </c>
      <c r="G107" s="43">
        <f>'Klemetsrud idr.park'!G3</f>
        <v>0</v>
      </c>
      <c r="H107" s="43">
        <f>'Klemetsrud idr.park'!H3</f>
        <v>0</v>
      </c>
      <c r="I107" s="43">
        <f>'Klemetsrud idr.park'!I3</f>
        <v>0</v>
      </c>
      <c r="J107" s="43">
        <f>'Klemetsrud idr.park'!J3</f>
        <v>0</v>
      </c>
      <c r="K107" s="43">
        <f>'Klemetsrud idr.park'!K3</f>
        <v>0</v>
      </c>
      <c r="L107" s="43">
        <f>'Klemetsrud idr.park'!L3</f>
        <v>0</v>
      </c>
      <c r="M107" s="43">
        <f>'Klemetsrud idr.park'!M3</f>
        <v>0</v>
      </c>
      <c r="N107" s="43">
        <f>'Klemetsrud idr.park'!N3</f>
        <v>0</v>
      </c>
      <c r="O107" s="43">
        <f>'Klemetsrud idr.park'!O3</f>
        <v>0</v>
      </c>
      <c r="P107" s="43">
        <f>'Klemetsrud idr.park'!P3</f>
        <v>0</v>
      </c>
      <c r="Q107" s="43">
        <f>'Klemetsrud idr.park'!Q3</f>
        <v>0</v>
      </c>
    </row>
    <row r="108" spans="1:17" ht="12.75" x14ac:dyDescent="0.2">
      <c r="A108" s="38" t="str">
        <f>'Klemetsrud idr.park'!A4</f>
        <v>Klemetsrud G7</v>
      </c>
      <c r="B108" s="38">
        <f>'Klemetsrud idr.park'!B4</f>
        <v>0</v>
      </c>
      <c r="C108" s="38">
        <f>'Klemetsrud idr.park'!C4</f>
        <v>0</v>
      </c>
      <c r="D108" s="38" t="str">
        <f>'Klemetsrud idr.park'!D4</f>
        <v>7er</v>
      </c>
      <c r="E108" s="38" t="str">
        <f>'Klemetsrud idr.park'!E4</f>
        <v>Nei</v>
      </c>
      <c r="F108" s="40" t="str">
        <f>'Klemetsrud idr.park'!F4</f>
        <v>Grus</v>
      </c>
      <c r="G108" s="43">
        <f>'Klemetsrud idr.park'!G4</f>
        <v>0</v>
      </c>
      <c r="H108" s="43">
        <f>'Klemetsrud idr.park'!H4</f>
        <v>0</v>
      </c>
      <c r="I108" s="43">
        <f>'Klemetsrud idr.park'!I4</f>
        <v>0</v>
      </c>
      <c r="J108" s="43">
        <f>'Klemetsrud idr.park'!J4</f>
        <v>0</v>
      </c>
      <c r="K108" s="43">
        <f>'Klemetsrud idr.park'!K4</f>
        <v>0</v>
      </c>
      <c r="L108" s="43">
        <f>'Klemetsrud idr.park'!L4</f>
        <v>0</v>
      </c>
      <c r="M108" s="43">
        <f>'Klemetsrud idr.park'!M4</f>
        <v>0</v>
      </c>
      <c r="N108" s="43">
        <f>'Klemetsrud idr.park'!N4</f>
        <v>0</v>
      </c>
      <c r="O108" s="43">
        <f>'Klemetsrud idr.park'!O4</f>
        <v>0</v>
      </c>
      <c r="P108" s="43">
        <f>'Klemetsrud idr.park'!P4</f>
        <v>0</v>
      </c>
      <c r="Q108" s="43">
        <f>'Klemetsrud idr.park'!Q4</f>
        <v>0</v>
      </c>
    </row>
    <row r="109" spans="1:17" ht="12.75" x14ac:dyDescent="0.2">
      <c r="A109" s="38" t="str">
        <f>Kollbanen!A3</f>
        <v>Kollbanen N7</v>
      </c>
      <c r="B109" s="38">
        <f>Kollbanen!B3</f>
        <v>0</v>
      </c>
      <c r="C109" s="38">
        <f>Kollbanen!C3</f>
        <v>0</v>
      </c>
      <c r="D109" s="38" t="str">
        <f>Kollbanen!D3</f>
        <v>7er</v>
      </c>
      <c r="E109" s="38" t="str">
        <f>Kollbanen!E3</f>
        <v>Nei</v>
      </c>
      <c r="F109" s="40" t="str">
        <f>Kollbanen!F3</f>
        <v>Naturgress</v>
      </c>
      <c r="G109" s="43">
        <f>Kollbanen!G3</f>
        <v>0</v>
      </c>
      <c r="H109" s="43">
        <f>Kollbanen!H3</f>
        <v>0</v>
      </c>
      <c r="I109" s="43">
        <f>Kollbanen!I3</f>
        <v>0</v>
      </c>
      <c r="J109" s="43">
        <f>Kollbanen!J3</f>
        <v>3.4596090641757478</v>
      </c>
      <c r="K109" s="43">
        <f>Kollbanen!K3</f>
        <v>0</v>
      </c>
      <c r="L109" s="43">
        <f>Kollbanen!L3</f>
        <v>0</v>
      </c>
      <c r="M109" s="43">
        <f>Kollbanen!M3</f>
        <v>0</v>
      </c>
      <c r="N109" s="43">
        <f>Kollbanen!N3</f>
        <v>0</v>
      </c>
      <c r="O109" s="43">
        <f>Kollbanen!O3</f>
        <v>0</v>
      </c>
      <c r="P109" s="43">
        <f>Kollbanen!P3</f>
        <v>0</v>
      </c>
      <c r="Q109" s="43">
        <f>Kollbanen!Q3</f>
        <v>0</v>
      </c>
    </row>
    <row r="110" spans="1:17" ht="12.75" x14ac:dyDescent="0.2">
      <c r="A110" s="38" t="str">
        <f>'Korsvoll idr.park'!A3</f>
        <v>Korsvoll KG11</v>
      </c>
      <c r="B110" s="38">
        <f>'Korsvoll idr.park'!B3</f>
        <v>0</v>
      </c>
      <c r="C110" s="38">
        <f>'Korsvoll idr.park'!C3</f>
        <v>0</v>
      </c>
      <c r="D110" s="38" t="str">
        <f>'Korsvoll idr.park'!D3</f>
        <v>11er</v>
      </c>
      <c r="E110" s="38" t="str">
        <f>'Korsvoll idr.park'!E3</f>
        <v>Ja</v>
      </c>
      <c r="F110" s="40" t="str">
        <f>'Korsvoll idr.park'!F3</f>
        <v>Kunstgress</v>
      </c>
      <c r="G110" s="43">
        <f>'Korsvoll idr.park'!G3</f>
        <v>0</v>
      </c>
      <c r="H110" s="43">
        <f>'Korsvoll idr.park'!H3</f>
        <v>0</v>
      </c>
      <c r="I110" s="43">
        <f>'Korsvoll idr.park'!I3</f>
        <v>0</v>
      </c>
      <c r="J110" s="43">
        <f>'Korsvoll idr.park'!J3</f>
        <v>50</v>
      </c>
      <c r="K110" s="43">
        <f>'Korsvoll idr.park'!K3</f>
        <v>0</v>
      </c>
      <c r="L110" s="43">
        <f>'Korsvoll idr.park'!L3</f>
        <v>0</v>
      </c>
      <c r="M110" s="43">
        <f>'Korsvoll idr.park'!M3</f>
        <v>0</v>
      </c>
      <c r="N110" s="43">
        <f>'Korsvoll idr.park'!N3</f>
        <v>0</v>
      </c>
      <c r="O110" s="43">
        <f>'Korsvoll idr.park'!O3</f>
        <v>0</v>
      </c>
      <c r="P110" s="43">
        <f>'Korsvoll idr.park'!P3</f>
        <v>0</v>
      </c>
      <c r="Q110" s="43">
        <f>'Korsvoll idr.park'!Q3</f>
        <v>0</v>
      </c>
    </row>
    <row r="111" spans="1:17" ht="12.75" x14ac:dyDescent="0.2">
      <c r="A111" s="38" t="str">
        <f>'Korsvoll idr.park'!A4</f>
        <v>Korsvoll KG7</v>
      </c>
      <c r="B111" s="38">
        <f>'Korsvoll idr.park'!B4</f>
        <v>0</v>
      </c>
      <c r="C111" s="38">
        <f>'Korsvoll idr.park'!C4</f>
        <v>0</v>
      </c>
      <c r="D111" s="38" t="str">
        <f>'Korsvoll idr.park'!D4</f>
        <v>7er</v>
      </c>
      <c r="E111" s="38" t="str">
        <f>'Korsvoll idr.park'!E4</f>
        <v>Nei</v>
      </c>
      <c r="F111" s="40" t="str">
        <f>'Korsvoll idr.park'!F4</f>
        <v>Kunstgress</v>
      </c>
      <c r="G111" s="43">
        <f>'Korsvoll idr.park'!G4</f>
        <v>0</v>
      </c>
      <c r="H111" s="43">
        <f>'Korsvoll idr.park'!H4</f>
        <v>0</v>
      </c>
      <c r="I111" s="43">
        <f>'Korsvoll idr.park'!I4</f>
        <v>0</v>
      </c>
      <c r="J111" s="43">
        <f>'Korsvoll idr.park'!J4</f>
        <v>8.3333333333333321</v>
      </c>
      <c r="K111" s="43">
        <f>'Korsvoll idr.park'!K4</f>
        <v>0</v>
      </c>
      <c r="L111" s="43">
        <f>'Korsvoll idr.park'!L4</f>
        <v>0</v>
      </c>
      <c r="M111" s="43">
        <f>'Korsvoll idr.park'!M4</f>
        <v>0</v>
      </c>
      <c r="N111" s="43">
        <f>'Korsvoll idr.park'!N4</f>
        <v>0</v>
      </c>
      <c r="O111" s="43">
        <f>'Korsvoll idr.park'!O4</f>
        <v>0</v>
      </c>
      <c r="P111" s="43">
        <f>'Korsvoll idr.park'!P4</f>
        <v>0</v>
      </c>
      <c r="Q111" s="43">
        <f>'Korsvoll idr.park'!Q4</f>
        <v>0</v>
      </c>
    </row>
    <row r="112" spans="1:17" ht="12.75" x14ac:dyDescent="0.2">
      <c r="A112" s="38" t="str">
        <f>'Korsvoll idr.park'!A5</f>
        <v>Korsvoll G7</v>
      </c>
      <c r="B112" s="38">
        <f>'Korsvoll idr.park'!B5</f>
        <v>0</v>
      </c>
      <c r="C112" s="38">
        <f>'Korsvoll idr.park'!C5</f>
        <v>0</v>
      </c>
      <c r="D112" s="38" t="str">
        <f>'Korsvoll idr.park'!D5</f>
        <v>7er</v>
      </c>
      <c r="E112" s="38" t="str">
        <f>'Korsvoll idr.park'!E5</f>
        <v>Nei</v>
      </c>
      <c r="F112" s="40" t="str">
        <f>'Korsvoll idr.park'!F5</f>
        <v>Grus</v>
      </c>
      <c r="G112" s="43">
        <f>'Korsvoll idr.park'!G5</f>
        <v>0</v>
      </c>
      <c r="H112" s="43">
        <f>'Korsvoll idr.park'!H5</f>
        <v>0</v>
      </c>
      <c r="I112" s="43">
        <f>'Korsvoll idr.park'!I5</f>
        <v>0</v>
      </c>
      <c r="J112" s="43">
        <f>'Korsvoll idr.park'!J5</f>
        <v>8.3333333333333321</v>
      </c>
      <c r="K112" s="43">
        <f>'Korsvoll idr.park'!K5</f>
        <v>0</v>
      </c>
      <c r="L112" s="43">
        <f>'Korsvoll idr.park'!L5</f>
        <v>0</v>
      </c>
      <c r="M112" s="43">
        <f>'Korsvoll idr.park'!M5</f>
        <v>0</v>
      </c>
      <c r="N112" s="43">
        <f>'Korsvoll idr.park'!N5</f>
        <v>0</v>
      </c>
      <c r="O112" s="43">
        <f>'Korsvoll idr.park'!O5</f>
        <v>0</v>
      </c>
      <c r="P112" s="43">
        <f>'Korsvoll idr.park'!P5</f>
        <v>0</v>
      </c>
      <c r="Q112" s="43">
        <f>'Korsvoll idr.park'!Q5</f>
        <v>0</v>
      </c>
    </row>
    <row r="113" spans="1:17" ht="12.75" x14ac:dyDescent="0.2">
      <c r="A113" s="38" t="str">
        <f>'Kringsjå idr.park'!A3</f>
        <v>Kringsjå KG11-1</v>
      </c>
      <c r="B113" s="38">
        <f>'Kringsjå idr.park'!B3</f>
        <v>0</v>
      </c>
      <c r="C113" s="38">
        <f>'Kringsjå idr.park'!C3</f>
        <v>0</v>
      </c>
      <c r="D113" s="38" t="str">
        <f>'Kringsjå idr.park'!D3</f>
        <v>11er</v>
      </c>
      <c r="E113" s="38" t="str">
        <f>'Kringsjå idr.park'!E3</f>
        <v>Ja</v>
      </c>
      <c r="F113" s="40" t="str">
        <f>'Kringsjå idr.park'!F3</f>
        <v>Kunstgress</v>
      </c>
      <c r="G113" s="43">
        <f>'Kringsjå idr.park'!G3</f>
        <v>0</v>
      </c>
      <c r="H113" s="43">
        <f>'Kringsjå idr.park'!H3</f>
        <v>0</v>
      </c>
      <c r="I113" s="43">
        <f>'Kringsjå idr.park'!I3</f>
        <v>0</v>
      </c>
      <c r="J113" s="43">
        <f>'Kringsjå idr.park'!J3</f>
        <v>50</v>
      </c>
      <c r="K113" s="43">
        <f>'Kringsjå idr.park'!K3</f>
        <v>0</v>
      </c>
      <c r="L113" s="43">
        <f>'Kringsjå idr.park'!L3</f>
        <v>0</v>
      </c>
      <c r="M113" s="43">
        <f>'Kringsjå idr.park'!M3</f>
        <v>0</v>
      </c>
      <c r="N113" s="43">
        <f>'Kringsjå idr.park'!N3</f>
        <v>0</v>
      </c>
      <c r="O113" s="43">
        <f>'Kringsjå idr.park'!O3</f>
        <v>0</v>
      </c>
      <c r="P113" s="43">
        <f>'Kringsjå idr.park'!P3</f>
        <v>0</v>
      </c>
      <c r="Q113" s="43">
        <f>'Kringsjå idr.park'!Q3</f>
        <v>0</v>
      </c>
    </row>
    <row r="114" spans="1:17" ht="12.75" x14ac:dyDescent="0.2">
      <c r="A114" s="38" t="str">
        <f>'Kringsjå idr.park'!A4</f>
        <v>Kringsjå KG11-2</v>
      </c>
      <c r="B114" s="38">
        <f>'Kringsjå idr.park'!B4</f>
        <v>0</v>
      </c>
      <c r="C114" s="38">
        <f>'Kringsjå idr.park'!C4</f>
        <v>0</v>
      </c>
      <c r="D114" s="38" t="str">
        <f>'Kringsjå idr.park'!D4</f>
        <v>11er</v>
      </c>
      <c r="E114" s="38" t="str">
        <f>'Kringsjå idr.park'!E4</f>
        <v>Ja</v>
      </c>
      <c r="F114" s="40" t="str">
        <f>'Kringsjå idr.park'!F4</f>
        <v>Kunstgress</v>
      </c>
      <c r="G114" s="43">
        <f>'Kringsjå idr.park'!G4</f>
        <v>0</v>
      </c>
      <c r="H114" s="43">
        <f>'Kringsjå idr.park'!H4</f>
        <v>0</v>
      </c>
      <c r="I114" s="43">
        <f>'Kringsjå idr.park'!I4</f>
        <v>0</v>
      </c>
      <c r="J114" s="43">
        <f>'Kringsjå idr.park'!J4</f>
        <v>50</v>
      </c>
      <c r="K114" s="43">
        <f>'Kringsjå idr.park'!K4</f>
        <v>0</v>
      </c>
      <c r="L114" s="43">
        <f>'Kringsjå idr.park'!L4</f>
        <v>0</v>
      </c>
      <c r="M114" s="43">
        <f>'Kringsjå idr.park'!M4</f>
        <v>0</v>
      </c>
      <c r="N114" s="43">
        <f>'Kringsjå idr.park'!N4</f>
        <v>0</v>
      </c>
      <c r="O114" s="43">
        <f>'Kringsjå idr.park'!O4</f>
        <v>0</v>
      </c>
      <c r="P114" s="43">
        <f>'Kringsjå idr.park'!P4</f>
        <v>0</v>
      </c>
      <c r="Q114" s="43">
        <f>'Kringsjå idr.park'!Q4</f>
        <v>0</v>
      </c>
    </row>
    <row r="115" spans="1:17" ht="12.75" x14ac:dyDescent="0.2">
      <c r="A115" s="38" t="str">
        <f>'Kringsjå idr.park'!A5</f>
        <v>Kringsjå N9</v>
      </c>
      <c r="B115" s="38">
        <f>'Kringsjå idr.park'!B5</f>
        <v>0</v>
      </c>
      <c r="C115" s="38">
        <f>'Kringsjå idr.park'!C5</f>
        <v>0</v>
      </c>
      <c r="D115" s="38" t="str">
        <f>'Kringsjå idr.park'!D5</f>
        <v>9er</v>
      </c>
      <c r="E115" s="38" t="str">
        <f>'Kringsjå idr.park'!E5</f>
        <v>Nei</v>
      </c>
      <c r="F115" s="40" t="str">
        <f>'Kringsjå idr.park'!F5</f>
        <v>Naturgress</v>
      </c>
      <c r="G115" s="43">
        <f>'Kringsjå idr.park'!G5</f>
        <v>0</v>
      </c>
      <c r="H115" s="43">
        <f>'Kringsjå idr.park'!H5</f>
        <v>0</v>
      </c>
      <c r="I115" s="43">
        <f>'Kringsjå idr.park'!I5</f>
        <v>0</v>
      </c>
      <c r="J115" s="43">
        <f>'Kringsjå idr.park'!J5</f>
        <v>6.9192181283514955</v>
      </c>
      <c r="K115" s="43">
        <f>'Kringsjå idr.park'!K5</f>
        <v>0</v>
      </c>
      <c r="L115" s="43">
        <f>'Kringsjå idr.park'!L5</f>
        <v>0</v>
      </c>
      <c r="M115" s="43">
        <f>'Kringsjå idr.park'!M5</f>
        <v>0</v>
      </c>
      <c r="N115" s="43">
        <f>'Kringsjå idr.park'!N5</f>
        <v>0</v>
      </c>
      <c r="O115" s="43">
        <f>'Kringsjå idr.park'!O5</f>
        <v>0</v>
      </c>
      <c r="P115" s="43">
        <f>'Kringsjå idr.park'!P5</f>
        <v>0</v>
      </c>
      <c r="Q115" s="43">
        <f>'Kringsjå idr.park'!Q5</f>
        <v>0</v>
      </c>
    </row>
    <row r="116" spans="1:17" ht="12.75" x14ac:dyDescent="0.2">
      <c r="A116" s="38" t="str">
        <f>'Kringsjå idr.park'!A6</f>
        <v>Kringsjå KG9</v>
      </c>
      <c r="B116" s="38">
        <f>'Kringsjå idr.park'!B6</f>
        <v>0</v>
      </c>
      <c r="C116" s="38">
        <f>'Kringsjå idr.park'!C6</f>
        <v>0</v>
      </c>
      <c r="D116" s="38" t="str">
        <f>'Kringsjå idr.park'!D6</f>
        <v>9er</v>
      </c>
      <c r="E116" s="38" t="str">
        <f>'Kringsjå idr.park'!E6</f>
        <v>Ja</v>
      </c>
      <c r="F116" s="40" t="str">
        <f>'Kringsjå idr.park'!F6</f>
        <v>Kunstgress</v>
      </c>
      <c r="G116" s="43">
        <f>'Kringsjå idr.park'!G6</f>
        <v>0</v>
      </c>
      <c r="H116" s="43">
        <f>'Kringsjå idr.park'!H6</f>
        <v>0</v>
      </c>
      <c r="I116" s="43">
        <f>'Kringsjå idr.park'!I6</f>
        <v>0</v>
      </c>
      <c r="J116" s="43">
        <f>'Kringsjå idr.park'!J6</f>
        <v>25</v>
      </c>
      <c r="K116" s="43">
        <f>'Kringsjå idr.park'!K6</f>
        <v>0</v>
      </c>
      <c r="L116" s="43">
        <f>'Kringsjå idr.park'!L6</f>
        <v>0</v>
      </c>
      <c r="M116" s="43">
        <f>'Kringsjå idr.park'!M6</f>
        <v>0</v>
      </c>
      <c r="N116" s="43">
        <f>'Kringsjå idr.park'!N6</f>
        <v>0</v>
      </c>
      <c r="O116" s="43">
        <f>'Kringsjå idr.park'!O6</f>
        <v>0</v>
      </c>
      <c r="P116" s="43">
        <f>'Kringsjå idr.park'!P6</f>
        <v>0</v>
      </c>
      <c r="Q116" s="43">
        <f>'Kringsjå idr.park'!Q6</f>
        <v>0</v>
      </c>
    </row>
    <row r="117" spans="1:17" ht="12.75" x14ac:dyDescent="0.2">
      <c r="A117" s="38" t="str">
        <f>'Lambertseter idr.park'!A3</f>
        <v>Lambertseter KG9</v>
      </c>
      <c r="B117" s="38">
        <f>'Lambertseter idr.park'!B3</f>
        <v>0</v>
      </c>
      <c r="C117" s="38">
        <f>'Lambertseter idr.park'!C3</f>
        <v>0</v>
      </c>
      <c r="D117" s="38" t="str">
        <f>'Lambertseter idr.park'!D3</f>
        <v>9er</v>
      </c>
      <c r="E117" s="38" t="str">
        <f>'Lambertseter idr.park'!E3</f>
        <v>Ja</v>
      </c>
      <c r="F117" s="40" t="str">
        <f>'Lambertseter idr.park'!F3</f>
        <v>Kunstgress</v>
      </c>
      <c r="G117" s="43">
        <f>'Lambertseter idr.park'!G3</f>
        <v>0</v>
      </c>
      <c r="H117" s="43">
        <f>'Lambertseter idr.park'!H3</f>
        <v>0</v>
      </c>
      <c r="I117" s="43">
        <f>'Lambertseter idr.park'!I3</f>
        <v>0</v>
      </c>
      <c r="J117" s="43">
        <f>'Lambertseter idr.park'!J3</f>
        <v>25</v>
      </c>
      <c r="K117" s="43">
        <f>'Lambertseter idr.park'!K3</f>
        <v>0</v>
      </c>
      <c r="L117" s="43">
        <f>'Lambertseter idr.park'!L3</f>
        <v>0</v>
      </c>
      <c r="M117" s="43">
        <f>'Lambertseter idr.park'!M3</f>
        <v>0</v>
      </c>
      <c r="N117" s="43">
        <f>'Lambertseter idr.park'!N3</f>
        <v>0</v>
      </c>
      <c r="O117" s="43">
        <f>'Lambertseter idr.park'!O3</f>
        <v>0</v>
      </c>
      <c r="P117" s="43">
        <f>'Lambertseter idr.park'!P3</f>
        <v>0</v>
      </c>
      <c r="Q117" s="43">
        <f>'Lambertseter idr.park'!Q3</f>
        <v>0</v>
      </c>
    </row>
    <row r="118" spans="1:17" ht="12.75" x14ac:dyDescent="0.2">
      <c r="A118" s="38" t="str">
        <f>'Lambertseter idr.park'!A4</f>
        <v>Lambertseter Friidrett</v>
      </c>
      <c r="B118" s="38">
        <f>'Lambertseter idr.park'!B4</f>
        <v>0</v>
      </c>
      <c r="C118" s="38">
        <f>'Lambertseter idr.park'!C4</f>
        <v>0</v>
      </c>
      <c r="D118" s="38" t="str">
        <f>'Lambertseter idr.park'!D4</f>
        <v>7er</v>
      </c>
      <c r="E118" s="38" t="str">
        <f>'Lambertseter idr.park'!E4</f>
        <v>Nei</v>
      </c>
      <c r="F118" s="40" t="str">
        <f>'Lambertseter idr.park'!F4</f>
        <v>Kunstgress</v>
      </c>
      <c r="G118" s="43">
        <f>'Lambertseter idr.park'!G4</f>
        <v>0</v>
      </c>
      <c r="H118" s="43">
        <f>'Lambertseter idr.park'!H4</f>
        <v>0</v>
      </c>
      <c r="I118" s="43">
        <f>'Lambertseter idr.park'!I4</f>
        <v>0</v>
      </c>
      <c r="J118" s="43">
        <f>'Lambertseter idr.park'!J4</f>
        <v>4.6666666666666661</v>
      </c>
      <c r="K118" s="43">
        <f>'Lambertseter idr.park'!K4</f>
        <v>3.6666666666666665</v>
      </c>
      <c r="L118" s="43">
        <f>'Lambertseter idr.park'!L4</f>
        <v>0</v>
      </c>
      <c r="M118" s="43">
        <f>'Lambertseter idr.park'!M4</f>
        <v>0</v>
      </c>
      <c r="N118" s="43">
        <f>'Lambertseter idr.park'!N4</f>
        <v>0</v>
      </c>
      <c r="O118" s="43">
        <f>'Lambertseter idr.park'!O4</f>
        <v>0</v>
      </c>
      <c r="P118" s="43">
        <f>'Lambertseter idr.park'!P4</f>
        <v>0</v>
      </c>
      <c r="Q118" s="43">
        <f>'Lambertseter idr.park'!Q4</f>
        <v>0</v>
      </c>
    </row>
    <row r="119" spans="1:17" ht="12.75" x14ac:dyDescent="0.2">
      <c r="A119" s="38" t="str">
        <f>'Lambertseter idr.park'!A5</f>
        <v>Lambertseter Grus</v>
      </c>
      <c r="B119" s="38">
        <f>'Lambertseter idr.park'!B5</f>
        <v>0</v>
      </c>
      <c r="C119" s="38">
        <f>'Lambertseter idr.park'!C5</f>
        <v>0</v>
      </c>
      <c r="D119" s="38" t="str">
        <f>'Lambertseter idr.park'!D5</f>
        <v>7er</v>
      </c>
      <c r="E119" s="38" t="str">
        <f>'Lambertseter idr.park'!E5</f>
        <v>Nei</v>
      </c>
      <c r="F119" s="40" t="str">
        <f>'Lambertseter idr.park'!F5</f>
        <v>Grus</v>
      </c>
      <c r="G119" s="43">
        <f>'Lambertseter idr.park'!G5</f>
        <v>0</v>
      </c>
      <c r="H119" s="43">
        <f>'Lambertseter idr.park'!H5</f>
        <v>0</v>
      </c>
      <c r="I119" s="43">
        <f>'Lambertseter idr.park'!I5</f>
        <v>0</v>
      </c>
      <c r="J119" s="43">
        <f>'Lambertseter idr.park'!J5</f>
        <v>0</v>
      </c>
      <c r="K119" s="43">
        <f>'Lambertseter idr.park'!K5</f>
        <v>5.5</v>
      </c>
      <c r="L119" s="43">
        <f>'Lambertseter idr.park'!L5</f>
        <v>0</v>
      </c>
      <c r="M119" s="43">
        <f>'Lambertseter idr.park'!M5</f>
        <v>0</v>
      </c>
      <c r="N119" s="43">
        <f>'Lambertseter idr.park'!N5</f>
        <v>0</v>
      </c>
      <c r="O119" s="43">
        <f>'Lambertseter idr.park'!O5</f>
        <v>0</v>
      </c>
      <c r="P119" s="43">
        <f>'Lambertseter idr.park'!P5</f>
        <v>0</v>
      </c>
      <c r="Q119" s="43">
        <f>'Lambertseter idr.park'!Q5</f>
        <v>0</v>
      </c>
    </row>
    <row r="120" spans="1:17" ht="12.75" x14ac:dyDescent="0.2">
      <c r="A120" s="38" t="str">
        <f>'Lindeberg idr.park'!A3</f>
        <v>Lindeberg KG7</v>
      </c>
      <c r="B120" s="38">
        <f>'Lindeberg idr.park'!B3</f>
        <v>0</v>
      </c>
      <c r="C120" s="38">
        <f>'Lindeberg idr.park'!C3</f>
        <v>0</v>
      </c>
      <c r="D120" s="38" t="str">
        <f>'Lindeberg idr.park'!D3</f>
        <v>7er</v>
      </c>
      <c r="E120" s="38" t="str">
        <f>'Lindeberg idr.park'!E3</f>
        <v>Ja</v>
      </c>
      <c r="F120" s="40" t="str">
        <f>'Lindeberg idr.park'!F3</f>
        <v>Kunstgress</v>
      </c>
      <c r="G120" s="43">
        <f>'Lindeberg idr.park'!G3</f>
        <v>0</v>
      </c>
      <c r="H120" s="43">
        <f>'Lindeberg idr.park'!H3</f>
        <v>0</v>
      </c>
      <c r="I120" s="43">
        <f>'Lindeberg idr.park'!I3</f>
        <v>0</v>
      </c>
      <c r="J120" s="43">
        <f>'Lindeberg idr.park'!J3</f>
        <v>12.5</v>
      </c>
      <c r="K120" s="43">
        <f>'Lindeberg idr.park'!K3</f>
        <v>0</v>
      </c>
      <c r="L120" s="43">
        <f>'Lindeberg idr.park'!L3</f>
        <v>0</v>
      </c>
      <c r="M120" s="43">
        <f>'Lindeberg idr.park'!M3</f>
        <v>0</v>
      </c>
      <c r="N120" s="43">
        <f>'Lindeberg idr.park'!N3</f>
        <v>0</v>
      </c>
      <c r="O120" s="43">
        <f>'Lindeberg idr.park'!O3</f>
        <v>0</v>
      </c>
      <c r="P120" s="43">
        <f>'Lindeberg idr.park'!P3</f>
        <v>0</v>
      </c>
      <c r="Q120" s="43">
        <f>'Lindeberg idr.park'!Q3</f>
        <v>0</v>
      </c>
    </row>
    <row r="121" spans="1:17" ht="12.75" x14ac:dyDescent="0.2">
      <c r="A121" s="38" t="str">
        <f>'Linderud idr.park'!A3</f>
        <v>Linderud KG11</v>
      </c>
      <c r="B121" s="38">
        <f>'Linderud idr.park'!B3</f>
        <v>0</v>
      </c>
      <c r="C121" s="38">
        <f>'Linderud idr.park'!C3</f>
        <v>0</v>
      </c>
      <c r="D121" s="38" t="str">
        <f>'Linderud idr.park'!D3</f>
        <v>11er</v>
      </c>
      <c r="E121" s="38" t="str">
        <f>'Linderud idr.park'!E3</f>
        <v>Ja</v>
      </c>
      <c r="F121" s="40" t="str">
        <f>'Linderud idr.park'!F3</f>
        <v>Kunstgress</v>
      </c>
      <c r="G121" s="43">
        <f>'Linderud idr.park'!G3</f>
        <v>0</v>
      </c>
      <c r="H121" s="43">
        <f>'Linderud idr.park'!H3</f>
        <v>0</v>
      </c>
      <c r="I121" s="43">
        <f>'Linderud idr.park'!I3</f>
        <v>0</v>
      </c>
      <c r="J121" s="43">
        <f>'Linderud idr.park'!J3</f>
        <v>44</v>
      </c>
      <c r="K121" s="43">
        <f>'Linderud idr.park'!K3</f>
        <v>0</v>
      </c>
      <c r="L121" s="43">
        <f>'Linderud idr.park'!L3</f>
        <v>6</v>
      </c>
      <c r="M121" s="43">
        <f>'Linderud idr.park'!M3</f>
        <v>0</v>
      </c>
      <c r="N121" s="43">
        <f>'Linderud idr.park'!N3</f>
        <v>0</v>
      </c>
      <c r="O121" s="43">
        <f>'Linderud idr.park'!O3</f>
        <v>0</v>
      </c>
      <c r="P121" s="43">
        <f>'Linderud idr.park'!P3</f>
        <v>0</v>
      </c>
      <c r="Q121" s="43">
        <f>'Linderud idr.park'!Q3</f>
        <v>0</v>
      </c>
    </row>
    <row r="122" spans="1:17" ht="12.75" x14ac:dyDescent="0.2">
      <c r="A122" s="38" t="str">
        <f>'Løren idr.park'!A3</f>
        <v>Løren KG11</v>
      </c>
      <c r="B122" s="38">
        <f>'Løren idr.park'!B3</f>
        <v>0</v>
      </c>
      <c r="C122" s="38">
        <f>'Løren idr.park'!C3</f>
        <v>0</v>
      </c>
      <c r="D122" s="38" t="str">
        <f>'Løren idr.park'!D3</f>
        <v>11er</v>
      </c>
      <c r="E122" s="38" t="str">
        <f>'Løren idr.park'!E3</f>
        <v>Ja</v>
      </c>
      <c r="F122" s="40" t="str">
        <f>'Løren idr.park'!F3</f>
        <v>Kunstgress</v>
      </c>
      <c r="G122" s="43">
        <f>'Løren idr.park'!G3</f>
        <v>0</v>
      </c>
      <c r="H122" s="43">
        <f>'Løren idr.park'!H3</f>
        <v>0</v>
      </c>
      <c r="I122" s="43">
        <f>'Løren idr.park'!I3</f>
        <v>0</v>
      </c>
      <c r="J122" s="43">
        <f>'Løren idr.park'!J3</f>
        <v>50</v>
      </c>
      <c r="K122" s="43">
        <f>'Løren idr.park'!K3</f>
        <v>0</v>
      </c>
      <c r="L122" s="43">
        <f>'Løren idr.park'!L3</f>
        <v>0</v>
      </c>
      <c r="M122" s="43">
        <f>'Løren idr.park'!M3</f>
        <v>0</v>
      </c>
      <c r="N122" s="43">
        <f>'Løren idr.park'!N3</f>
        <v>0</v>
      </c>
      <c r="O122" s="43">
        <f>'Løren idr.park'!O3</f>
        <v>0</v>
      </c>
      <c r="P122" s="43">
        <f>'Løren idr.park'!P3</f>
        <v>0</v>
      </c>
      <c r="Q122" s="43">
        <f>'Løren idr.park'!Q3</f>
        <v>0</v>
      </c>
    </row>
    <row r="123" spans="1:17" ht="12.75" x14ac:dyDescent="0.2">
      <c r="A123" s="38" t="str">
        <f>'Løren idr.park'!A4</f>
        <v>Løren KG7</v>
      </c>
      <c r="B123" s="38">
        <f>'Løren idr.park'!B4</f>
        <v>0</v>
      </c>
      <c r="C123" s="38">
        <f>'Løren idr.park'!C4</f>
        <v>0</v>
      </c>
      <c r="D123" s="38" t="str">
        <f>'Løren idr.park'!D4</f>
        <v>7er</v>
      </c>
      <c r="E123" s="38" t="str">
        <f>'Løren idr.park'!E4</f>
        <v>Ja</v>
      </c>
      <c r="F123" s="40" t="str">
        <f>'Løren idr.park'!F4</f>
        <v>Kunstgress</v>
      </c>
      <c r="G123" s="43">
        <f>'Løren idr.park'!G4</f>
        <v>0</v>
      </c>
      <c r="H123" s="43">
        <f>'Løren idr.park'!H4</f>
        <v>0</v>
      </c>
      <c r="I123" s="43">
        <f>'Løren idr.park'!I4</f>
        <v>0</v>
      </c>
      <c r="J123" s="43">
        <f>'Løren idr.park'!J4</f>
        <v>12.5</v>
      </c>
      <c r="K123" s="43">
        <f>'Løren idr.park'!K4</f>
        <v>0</v>
      </c>
      <c r="L123" s="43">
        <f>'Løren idr.park'!L4</f>
        <v>0</v>
      </c>
      <c r="M123" s="43">
        <f>'Løren idr.park'!M4</f>
        <v>0</v>
      </c>
      <c r="N123" s="43">
        <f>'Løren idr.park'!N4</f>
        <v>0</v>
      </c>
      <c r="O123" s="43">
        <f>'Løren idr.park'!O4</f>
        <v>0</v>
      </c>
      <c r="P123" s="43">
        <f>'Løren idr.park'!P4</f>
        <v>0</v>
      </c>
      <c r="Q123" s="43">
        <f>'Løren idr.park'!Q4</f>
        <v>0</v>
      </c>
    </row>
    <row r="124" spans="1:17" ht="12.75" x14ac:dyDescent="0.2">
      <c r="A124" s="38" t="str">
        <f>'Manglerud idr.park'!A3</f>
        <v>Manglerud KG11</v>
      </c>
      <c r="B124" s="38">
        <f>'Manglerud idr.park'!B3</f>
        <v>0</v>
      </c>
      <c r="C124" s="38">
        <f>'Manglerud idr.park'!C3</f>
        <v>0</v>
      </c>
      <c r="D124" s="38" t="str">
        <f>'Manglerud idr.park'!D3</f>
        <v>11er</v>
      </c>
      <c r="E124" s="38" t="str">
        <f>'Manglerud idr.park'!E3</f>
        <v>Ja</v>
      </c>
      <c r="F124" s="40" t="str">
        <f>'Manglerud idr.park'!F3</f>
        <v>Kunstgress</v>
      </c>
      <c r="G124" s="43">
        <f>'Manglerud idr.park'!G3</f>
        <v>0</v>
      </c>
      <c r="H124" s="43">
        <f>'Manglerud idr.park'!H3</f>
        <v>0</v>
      </c>
      <c r="I124" s="43">
        <f>'Manglerud idr.park'!I3</f>
        <v>0</v>
      </c>
      <c r="J124" s="43">
        <f>'Manglerud idr.park'!J3</f>
        <v>50</v>
      </c>
      <c r="K124" s="43">
        <f>'Manglerud idr.park'!K3</f>
        <v>0</v>
      </c>
      <c r="L124" s="43">
        <f>'Manglerud idr.park'!L3</f>
        <v>0</v>
      </c>
      <c r="M124" s="43">
        <f>'Manglerud idr.park'!M3</f>
        <v>0</v>
      </c>
      <c r="N124" s="43">
        <f>'Manglerud idr.park'!N3</f>
        <v>0</v>
      </c>
      <c r="O124" s="43">
        <f>'Manglerud idr.park'!O3</f>
        <v>0</v>
      </c>
      <c r="P124" s="43">
        <f>'Manglerud idr.park'!P3</f>
        <v>0</v>
      </c>
      <c r="Q124" s="43">
        <f>'Manglerud idr.park'!Q3</f>
        <v>0</v>
      </c>
    </row>
    <row r="125" spans="1:17" ht="12.75" x14ac:dyDescent="0.2">
      <c r="A125" s="38" t="str">
        <f>'Manglerud idr.park'!A4</f>
        <v>Manglerud KG7</v>
      </c>
      <c r="B125" s="38">
        <f>'Manglerud idr.park'!B4</f>
        <v>0</v>
      </c>
      <c r="C125" s="38">
        <f>'Manglerud idr.park'!C4</f>
        <v>0</v>
      </c>
      <c r="D125" s="38" t="str">
        <f>'Manglerud idr.park'!D4</f>
        <v>7er</v>
      </c>
      <c r="E125" s="38" t="str">
        <f>'Manglerud idr.park'!E4</f>
        <v>Ja</v>
      </c>
      <c r="F125" s="40" t="str">
        <f>'Manglerud idr.park'!F4</f>
        <v>Kunstgress</v>
      </c>
      <c r="G125" s="43">
        <f>'Manglerud idr.park'!G4</f>
        <v>0</v>
      </c>
      <c r="H125" s="43">
        <f>'Manglerud idr.park'!H4</f>
        <v>0</v>
      </c>
      <c r="I125" s="43">
        <f>'Manglerud idr.park'!I4</f>
        <v>0</v>
      </c>
      <c r="J125" s="43">
        <f>'Manglerud idr.park'!J4</f>
        <v>12.5</v>
      </c>
      <c r="K125" s="43">
        <f>'Manglerud idr.park'!K4</f>
        <v>0</v>
      </c>
      <c r="L125" s="43">
        <f>'Manglerud idr.park'!L4</f>
        <v>0</v>
      </c>
      <c r="M125" s="43">
        <f>'Manglerud idr.park'!M4</f>
        <v>0</v>
      </c>
      <c r="N125" s="43">
        <f>'Manglerud idr.park'!N4</f>
        <v>0</v>
      </c>
      <c r="O125" s="43">
        <f>'Manglerud idr.park'!O4</f>
        <v>0</v>
      </c>
      <c r="P125" s="43">
        <f>'Manglerud idr.park'!P4</f>
        <v>0</v>
      </c>
      <c r="Q125" s="43">
        <f>'Manglerud idr.park'!Q4</f>
        <v>0</v>
      </c>
    </row>
    <row r="126" spans="1:17" ht="12.75" x14ac:dyDescent="0.2">
      <c r="A126" s="38" t="str">
        <f>Marienlyst!A3</f>
        <v>Marienlyst KG11</v>
      </c>
      <c r="B126" s="38">
        <f>Marienlyst!B3</f>
        <v>0</v>
      </c>
      <c r="C126" s="38">
        <f>Marienlyst!C3</f>
        <v>0</v>
      </c>
      <c r="D126" s="38" t="str">
        <f>Marienlyst!D3</f>
        <v>11er</v>
      </c>
      <c r="E126" s="38" t="str">
        <f>Marienlyst!E3</f>
        <v>Ja</v>
      </c>
      <c r="F126" s="40" t="str">
        <f>Marienlyst!F3</f>
        <v>Kunstgress</v>
      </c>
      <c r="G126" s="43">
        <f>Marienlyst!G3</f>
        <v>0</v>
      </c>
      <c r="H126" s="43">
        <f>Marienlyst!H3</f>
        <v>0</v>
      </c>
      <c r="I126" s="43">
        <f>Marienlyst!I3</f>
        <v>0</v>
      </c>
      <c r="J126" s="43">
        <f>Marienlyst!J3</f>
        <v>50</v>
      </c>
      <c r="K126" s="43">
        <f>Marienlyst!K3</f>
        <v>0</v>
      </c>
      <c r="L126" s="43">
        <f>Marienlyst!L3</f>
        <v>0</v>
      </c>
      <c r="M126" s="43">
        <f>Marienlyst!M3</f>
        <v>0</v>
      </c>
      <c r="N126" s="43">
        <f>Marienlyst!N3</f>
        <v>0</v>
      </c>
      <c r="O126" s="43">
        <f>Marienlyst!O3</f>
        <v>0</v>
      </c>
      <c r="P126" s="43">
        <f>Marienlyst!P3</f>
        <v>0</v>
      </c>
      <c r="Q126" s="43">
        <f>Marienlyst!Q3</f>
        <v>0</v>
      </c>
    </row>
    <row r="127" spans="1:17" ht="12.75" x14ac:dyDescent="0.2">
      <c r="A127" s="38" t="str">
        <f>Merkantilbanen!A3</f>
        <v>Merkantilbanen N9</v>
      </c>
      <c r="B127" s="38">
        <f>Merkantilbanen!B3</f>
        <v>0</v>
      </c>
      <c r="C127" s="38">
        <f>Merkantilbanen!C3</f>
        <v>0</v>
      </c>
      <c r="D127" s="38" t="str">
        <f>Merkantilbanen!D3</f>
        <v>9er</v>
      </c>
      <c r="E127" s="38" t="str">
        <f>Merkantilbanen!E3</f>
        <v>Nei</v>
      </c>
      <c r="F127" s="40" t="str">
        <f>Merkantilbanen!F3</f>
        <v>Naturgress</v>
      </c>
      <c r="G127" s="43">
        <f>Merkantilbanen!G3</f>
        <v>0</v>
      </c>
      <c r="H127" s="43">
        <f>Merkantilbanen!H3</f>
        <v>0</v>
      </c>
      <c r="I127" s="43">
        <f>Merkantilbanen!I3</f>
        <v>0</v>
      </c>
      <c r="J127" s="43">
        <f>Merkantilbanen!J3</f>
        <v>6.9192181283514955</v>
      </c>
      <c r="K127" s="43">
        <f>Merkantilbanen!K3</f>
        <v>0</v>
      </c>
      <c r="L127" s="43">
        <f>Merkantilbanen!L3</f>
        <v>0</v>
      </c>
      <c r="M127" s="43">
        <f>Merkantilbanen!M3</f>
        <v>0</v>
      </c>
      <c r="N127" s="43">
        <f>Merkantilbanen!N3</f>
        <v>0</v>
      </c>
      <c r="O127" s="43">
        <f>Merkantilbanen!O3</f>
        <v>0</v>
      </c>
      <c r="P127" s="43">
        <f>Merkantilbanen!P3</f>
        <v>0</v>
      </c>
      <c r="Q127" s="43">
        <f>Merkantilbanen!Q3</f>
        <v>0</v>
      </c>
    </row>
    <row r="128" spans="1:17" ht="12.75" x14ac:dyDescent="0.2">
      <c r="A128" s="38" t="str">
        <f>Monolitten!A3</f>
        <v>Monolitten KG5</v>
      </c>
      <c r="B128" s="38">
        <f>Monolitten!B3</f>
        <v>0</v>
      </c>
      <c r="C128" s="38">
        <f>Monolitten!C3</f>
        <v>0</v>
      </c>
      <c r="D128" s="38" t="str">
        <f>Monolitten!D3</f>
        <v>5er</v>
      </c>
      <c r="E128" s="38" t="str">
        <f>Monolitten!E3</f>
        <v>Ja</v>
      </c>
      <c r="F128" s="40" t="str">
        <f>Monolitten!F3</f>
        <v>Kunstgress</v>
      </c>
      <c r="G128" s="43">
        <f>Monolitten!G3</f>
        <v>0</v>
      </c>
      <c r="H128" s="43">
        <f>Monolitten!H3</f>
        <v>0</v>
      </c>
      <c r="I128" s="43">
        <f>Monolitten!I3</f>
        <v>0</v>
      </c>
      <c r="J128" s="43">
        <f>Monolitten!J3</f>
        <v>6.25</v>
      </c>
      <c r="K128" s="43">
        <f>Monolitten!K3</f>
        <v>0</v>
      </c>
      <c r="L128" s="43">
        <f>Monolitten!L3</f>
        <v>0</v>
      </c>
      <c r="M128" s="43">
        <f>Monolitten!M3</f>
        <v>0</v>
      </c>
      <c r="N128" s="43">
        <f>Monolitten!N3</f>
        <v>0</v>
      </c>
      <c r="O128" s="43">
        <f>Monolitten!O3</f>
        <v>0</v>
      </c>
      <c r="P128" s="43">
        <f>Monolitten!P3</f>
        <v>0</v>
      </c>
      <c r="Q128" s="43">
        <f>Monolitten!Q3</f>
        <v>0</v>
      </c>
    </row>
    <row r="129" spans="1:17" ht="12.75" x14ac:dyDescent="0.2">
      <c r="A129" s="38" t="str">
        <f>'Mortensrud idr.park'!A3</f>
        <v>Mortensrud KG11</v>
      </c>
      <c r="B129" s="38">
        <f>'Mortensrud idr.park'!B3</f>
        <v>0</v>
      </c>
      <c r="C129" s="38">
        <f>'Mortensrud idr.park'!C3</f>
        <v>0</v>
      </c>
      <c r="D129" s="38" t="str">
        <f>'Mortensrud idr.park'!D3</f>
        <v>11er</v>
      </c>
      <c r="E129" s="38" t="str">
        <f>'Mortensrud idr.park'!E3</f>
        <v>Ja</v>
      </c>
      <c r="F129" s="40" t="str">
        <f>'Mortensrud idr.park'!F3</f>
        <v>Kunstgress</v>
      </c>
      <c r="G129" s="43">
        <f>'Mortensrud idr.park'!G3</f>
        <v>0</v>
      </c>
      <c r="H129" s="43">
        <f>'Mortensrud idr.park'!H3</f>
        <v>0</v>
      </c>
      <c r="I129" s="43">
        <f>'Mortensrud idr.park'!I3</f>
        <v>0</v>
      </c>
      <c r="J129" s="43">
        <f>'Mortensrud idr.park'!J3</f>
        <v>50</v>
      </c>
      <c r="K129" s="43">
        <f>'Mortensrud idr.park'!K3</f>
        <v>0</v>
      </c>
      <c r="L129" s="43">
        <f>'Mortensrud idr.park'!L3</f>
        <v>0</v>
      </c>
      <c r="M129" s="43">
        <f>'Mortensrud idr.park'!M3</f>
        <v>0</v>
      </c>
      <c r="N129" s="43">
        <f>'Mortensrud idr.park'!N3</f>
        <v>0</v>
      </c>
      <c r="O129" s="43">
        <f>'Mortensrud idr.park'!O3</f>
        <v>0</v>
      </c>
      <c r="P129" s="43">
        <f>'Mortensrud idr.park'!P3</f>
        <v>0</v>
      </c>
      <c r="Q129" s="43">
        <f>'Mortensrud idr.park'!Q3</f>
        <v>0</v>
      </c>
    </row>
    <row r="130" spans="1:17" ht="12.75" x14ac:dyDescent="0.2">
      <c r="A130" s="38" t="str">
        <f>'Mortensrud idr.park'!A4</f>
        <v>Mortensrud Landhockey</v>
      </c>
      <c r="B130" s="38">
        <f>'Mortensrud idr.park'!B4</f>
        <v>0</v>
      </c>
      <c r="C130" s="38">
        <f>'Mortensrud idr.park'!C4</f>
        <v>0</v>
      </c>
      <c r="D130" s="38" t="str">
        <f>'Mortensrud idr.park'!D4</f>
        <v>11er</v>
      </c>
      <c r="E130" s="38" t="str">
        <f>'Mortensrud idr.park'!E4</f>
        <v>Nei</v>
      </c>
      <c r="F130" s="40" t="str">
        <f>'Mortensrud idr.park'!F4</f>
        <v>Kunstgress</v>
      </c>
      <c r="G130" s="43">
        <f>'Mortensrud idr.park'!G4</f>
        <v>0</v>
      </c>
      <c r="H130" s="43">
        <f>'Mortensrud idr.park'!H4</f>
        <v>0</v>
      </c>
      <c r="I130" s="43">
        <f>'Mortensrud idr.park'!I4</f>
        <v>0</v>
      </c>
      <c r="J130" s="43">
        <f>'Mortensrud idr.park'!J4</f>
        <v>30</v>
      </c>
      <c r="K130" s="43">
        <f>'Mortensrud idr.park'!K4</f>
        <v>0</v>
      </c>
      <c r="L130" s="43">
        <f>'Mortensrud idr.park'!L4</f>
        <v>0</v>
      </c>
      <c r="M130" s="43">
        <f>'Mortensrud idr.park'!M4</f>
        <v>3.333333333333333</v>
      </c>
      <c r="N130" s="43">
        <f>'Mortensrud idr.park'!N4</f>
        <v>0</v>
      </c>
      <c r="O130" s="43">
        <f>'Mortensrud idr.park'!O4</f>
        <v>0</v>
      </c>
      <c r="P130" s="43">
        <f>'Mortensrud idr.park'!P4</f>
        <v>0</v>
      </c>
      <c r="Q130" s="43">
        <f>'Mortensrud idr.park'!Q4</f>
        <v>0</v>
      </c>
    </row>
    <row r="131" spans="1:17" ht="12.75" x14ac:dyDescent="0.2">
      <c r="A131" s="38" t="str">
        <f>'Mortensrud idr.park'!A5</f>
        <v>Mortenstud G7</v>
      </c>
      <c r="B131" s="38">
        <f>'Mortensrud idr.park'!B5</f>
        <v>0</v>
      </c>
      <c r="C131" s="38">
        <f>'Mortensrud idr.park'!C5</f>
        <v>0</v>
      </c>
      <c r="D131" s="38" t="str">
        <f>'Mortensrud idr.park'!D5</f>
        <v>7er</v>
      </c>
      <c r="E131" s="38" t="str">
        <f>'Mortensrud idr.park'!E5</f>
        <v>Nei</v>
      </c>
      <c r="F131" s="40" t="str">
        <f>'Mortensrud idr.park'!F5</f>
        <v>Grus</v>
      </c>
      <c r="G131" s="43">
        <f>'Mortensrud idr.park'!G5</f>
        <v>0</v>
      </c>
      <c r="H131" s="43">
        <f>'Mortensrud idr.park'!H5</f>
        <v>0</v>
      </c>
      <c r="I131" s="43">
        <f>'Mortensrud idr.park'!I5</f>
        <v>0</v>
      </c>
      <c r="J131" s="43">
        <f>'Mortensrud idr.park'!J5</f>
        <v>8.3333333333333321</v>
      </c>
      <c r="K131" s="43">
        <f>'Mortensrud idr.park'!K5</f>
        <v>0</v>
      </c>
      <c r="L131" s="43">
        <f>'Mortensrud idr.park'!L5</f>
        <v>0</v>
      </c>
      <c r="M131" s="43">
        <f>'Mortensrud idr.park'!M5</f>
        <v>0</v>
      </c>
      <c r="N131" s="43">
        <f>'Mortensrud idr.park'!N5</f>
        <v>0</v>
      </c>
      <c r="O131" s="43">
        <f>'Mortensrud idr.park'!O5</f>
        <v>0</v>
      </c>
      <c r="P131" s="43">
        <f>'Mortensrud idr.park'!P5</f>
        <v>0</v>
      </c>
      <c r="Q131" s="43">
        <f>'Mortensrud idr.park'!Q5</f>
        <v>0</v>
      </c>
    </row>
    <row r="132" spans="1:17" ht="12.75" x14ac:dyDescent="0.2">
      <c r="A132" s="38" t="str">
        <f>Muselunden!A3</f>
        <v>Muselunden KG11</v>
      </c>
      <c r="B132" s="38">
        <f>Muselunden!B3</f>
        <v>0</v>
      </c>
      <c r="C132" s="38">
        <f>Muselunden!C3</f>
        <v>0</v>
      </c>
      <c r="D132" s="38" t="str">
        <f>Muselunden!D3</f>
        <v>11er</v>
      </c>
      <c r="E132" s="38" t="str">
        <f>Muselunden!E3</f>
        <v>Ja</v>
      </c>
      <c r="F132" s="40" t="str">
        <f>Muselunden!F3</f>
        <v>Kunstgress</v>
      </c>
      <c r="G132" s="43">
        <f>Muselunden!G3</f>
        <v>0</v>
      </c>
      <c r="H132" s="43">
        <f>Muselunden!H3</f>
        <v>0</v>
      </c>
      <c r="I132" s="43">
        <f>Muselunden!I3</f>
        <v>0</v>
      </c>
      <c r="J132" s="43">
        <f>Muselunden!J3</f>
        <v>50</v>
      </c>
      <c r="K132" s="43">
        <f>Muselunden!K3</f>
        <v>0</v>
      </c>
      <c r="L132" s="43">
        <f>Muselunden!L3</f>
        <v>0</v>
      </c>
      <c r="M132" s="43">
        <f>Muselunden!M3</f>
        <v>0</v>
      </c>
      <c r="N132" s="43">
        <f>Muselunden!N3</f>
        <v>0</v>
      </c>
      <c r="O132" s="43">
        <f>Muselunden!O3</f>
        <v>0</v>
      </c>
      <c r="P132" s="43">
        <f>Muselunden!P3</f>
        <v>0</v>
      </c>
      <c r="Q132" s="43">
        <f>Muselunden!Q3</f>
        <v>0</v>
      </c>
    </row>
    <row r="133" spans="1:17" ht="12.75" x14ac:dyDescent="0.2">
      <c r="A133" s="38" t="str">
        <f>Muselunden!A4</f>
        <v>Muselunden KG7</v>
      </c>
      <c r="B133" s="38">
        <f>Muselunden!B4</f>
        <v>0</v>
      </c>
      <c r="C133" s="38">
        <f>Muselunden!C4</f>
        <v>0</v>
      </c>
      <c r="D133" s="38" t="str">
        <f>Muselunden!D4</f>
        <v>7er</v>
      </c>
      <c r="E133" s="38" t="str">
        <f>Muselunden!E4</f>
        <v>Ja</v>
      </c>
      <c r="F133" s="40" t="str">
        <f>Muselunden!F4</f>
        <v>Kunstgress</v>
      </c>
      <c r="G133" s="43">
        <f>Muselunden!G4</f>
        <v>0</v>
      </c>
      <c r="H133" s="43">
        <f>Muselunden!H4</f>
        <v>0</v>
      </c>
      <c r="I133" s="43">
        <f>Muselunden!I4</f>
        <v>0</v>
      </c>
      <c r="J133" s="43">
        <f>Muselunden!J4</f>
        <v>12.5</v>
      </c>
      <c r="K133" s="43">
        <f>Muselunden!K4</f>
        <v>0</v>
      </c>
      <c r="L133" s="43">
        <f>Muselunden!L4</f>
        <v>0</v>
      </c>
      <c r="M133" s="43">
        <f>Muselunden!M4</f>
        <v>0</v>
      </c>
      <c r="N133" s="43">
        <f>Muselunden!N4</f>
        <v>0</v>
      </c>
      <c r="O133" s="43">
        <f>Muselunden!O4</f>
        <v>0</v>
      </c>
      <c r="P133" s="43">
        <f>Muselunden!P4</f>
        <v>0</v>
      </c>
      <c r="Q133" s="43">
        <f>Muselunden!Q4</f>
        <v>0</v>
      </c>
    </row>
    <row r="134" spans="1:17" ht="12.75" x14ac:dyDescent="0.2">
      <c r="A134" s="38" t="str">
        <f>Myrerfeltet!A3</f>
        <v>Myrerfeltet KG11</v>
      </c>
      <c r="B134" s="38">
        <f>Myrerfeltet!B3</f>
        <v>0</v>
      </c>
      <c r="C134" s="38">
        <f>Myrerfeltet!C3</f>
        <v>0</v>
      </c>
      <c r="D134" s="38" t="str">
        <f>Myrerfeltet!D3</f>
        <v>11er</v>
      </c>
      <c r="E134" s="38" t="str">
        <f>Myrerfeltet!E3</f>
        <v>Ja</v>
      </c>
      <c r="F134" s="40" t="str">
        <f>Myrerfeltet!F3</f>
        <v>Kunstgress</v>
      </c>
      <c r="G134" s="43">
        <f>Myrerfeltet!G3</f>
        <v>0</v>
      </c>
      <c r="H134" s="43">
        <f>Myrerfeltet!H3</f>
        <v>0</v>
      </c>
      <c r="I134" s="43">
        <f>Myrerfeltet!I3</f>
        <v>0</v>
      </c>
      <c r="J134" s="43">
        <f>Myrerfeltet!J3</f>
        <v>50</v>
      </c>
      <c r="K134" s="43">
        <f>Myrerfeltet!K3</f>
        <v>0</v>
      </c>
      <c r="L134" s="43">
        <f>Myrerfeltet!L3</f>
        <v>0</v>
      </c>
      <c r="M134" s="43">
        <f>Myrerfeltet!M3</f>
        <v>0</v>
      </c>
      <c r="N134" s="43">
        <f>Myrerfeltet!N3</f>
        <v>0</v>
      </c>
      <c r="O134" s="43">
        <f>Myrerfeltet!O3</f>
        <v>0</v>
      </c>
      <c r="P134" s="43">
        <f>Myrerfeltet!P3</f>
        <v>0</v>
      </c>
      <c r="Q134" s="43">
        <f>Myrerfeltet!Q3</f>
        <v>0</v>
      </c>
    </row>
    <row r="135" spans="1:17" ht="12.75" x14ac:dyDescent="0.2">
      <c r="A135" s="38" t="str">
        <f>Myrerfeltet!A4</f>
        <v>Myrerfeltet N11</v>
      </c>
      <c r="B135" s="38">
        <f>Myrerfeltet!B4</f>
        <v>0</v>
      </c>
      <c r="C135" s="38">
        <f>Myrerfeltet!C4</f>
        <v>0</v>
      </c>
      <c r="D135" s="38" t="str">
        <f>Myrerfeltet!D4</f>
        <v>11er</v>
      </c>
      <c r="E135" s="38" t="str">
        <f>Myrerfeltet!E4</f>
        <v>Nei</v>
      </c>
      <c r="F135" s="40" t="str">
        <f>Myrerfeltet!F4</f>
        <v>Naturgress</v>
      </c>
      <c r="G135" s="43">
        <f>Myrerfeltet!G4</f>
        <v>0</v>
      </c>
      <c r="H135" s="43">
        <f>Myrerfeltet!H4</f>
        <v>0</v>
      </c>
      <c r="I135" s="43">
        <f>Myrerfeltet!I4</f>
        <v>0</v>
      </c>
      <c r="J135" s="43">
        <f>Myrerfeltet!J4</f>
        <v>13.838436256702991</v>
      </c>
      <c r="K135" s="43">
        <f>Myrerfeltet!K4</f>
        <v>0</v>
      </c>
      <c r="L135" s="43">
        <f>Myrerfeltet!L4</f>
        <v>0</v>
      </c>
      <c r="M135" s="43">
        <f>Myrerfeltet!M4</f>
        <v>0</v>
      </c>
      <c r="N135" s="43">
        <f>Myrerfeltet!N4</f>
        <v>0</v>
      </c>
      <c r="O135" s="43">
        <f>Myrerfeltet!O4</f>
        <v>0</v>
      </c>
      <c r="P135" s="43">
        <f>Myrerfeltet!P4</f>
        <v>0</v>
      </c>
      <c r="Q135" s="43">
        <f>Myrerfeltet!Q4</f>
        <v>0</v>
      </c>
    </row>
    <row r="136" spans="1:17" ht="12.75" x14ac:dyDescent="0.2">
      <c r="A136" s="38" t="str">
        <f>Nordjordet!A3</f>
        <v>Nordjordet KG5</v>
      </c>
      <c r="B136" s="38">
        <f>Nordjordet!B3</f>
        <v>0</v>
      </c>
      <c r="C136" s="38">
        <f>Nordjordet!C3</f>
        <v>0</v>
      </c>
      <c r="D136" s="38" t="str">
        <f>Nordjordet!D3</f>
        <v>5er</v>
      </c>
      <c r="E136" s="38" t="str">
        <f>Nordjordet!E3</f>
        <v>Nei</v>
      </c>
      <c r="F136" s="40" t="str">
        <f>Nordjordet!F3</f>
        <v>Kunstgress</v>
      </c>
      <c r="G136" s="43">
        <f>Nordjordet!G3</f>
        <v>0</v>
      </c>
      <c r="H136" s="43">
        <f>Nordjordet!H3</f>
        <v>0</v>
      </c>
      <c r="I136" s="43">
        <f>Nordjordet!I3</f>
        <v>0</v>
      </c>
      <c r="J136" s="43">
        <f>Nordjordet!J3</f>
        <v>4.1666666666666661</v>
      </c>
      <c r="K136" s="43">
        <f>Nordjordet!K3</f>
        <v>0</v>
      </c>
      <c r="L136" s="43">
        <f>Nordjordet!L3</f>
        <v>0</v>
      </c>
      <c r="M136" s="43">
        <f>Nordjordet!M3</f>
        <v>0</v>
      </c>
      <c r="N136" s="43">
        <f>Nordjordet!N3</f>
        <v>0</v>
      </c>
      <c r="O136" s="43">
        <f>Nordjordet!O3</f>
        <v>0</v>
      </c>
      <c r="P136" s="43">
        <f>Nordjordet!P3</f>
        <v>0</v>
      </c>
      <c r="Q136" s="43">
        <f>Nordjordet!Q3</f>
        <v>0</v>
      </c>
    </row>
    <row r="137" spans="1:17" ht="12.75" x14ac:dyDescent="0.2">
      <c r="A137" s="38" t="str">
        <f>'Nordre Åsen idr.park'!A3</f>
        <v>Nordre Åsen KG11-1</v>
      </c>
      <c r="B137" s="38">
        <f>'Nordre Åsen idr.park'!B3</f>
        <v>0</v>
      </c>
      <c r="C137" s="38">
        <f>'Nordre Åsen idr.park'!C3</f>
        <v>0</v>
      </c>
      <c r="D137" s="38" t="str">
        <f>'Nordre Åsen idr.park'!D3</f>
        <v>11er</v>
      </c>
      <c r="E137" s="38" t="str">
        <f>'Nordre Åsen idr.park'!E3</f>
        <v>Ja</v>
      </c>
      <c r="F137" s="40" t="str">
        <f>'Nordre Åsen idr.park'!F3</f>
        <v>Kunstgress</v>
      </c>
      <c r="G137" s="43">
        <f>'Nordre Åsen idr.park'!G3</f>
        <v>0</v>
      </c>
      <c r="H137" s="43">
        <f>'Nordre Åsen idr.park'!H3</f>
        <v>0</v>
      </c>
      <c r="I137" s="43">
        <f>'Nordre Åsen idr.park'!I3</f>
        <v>0</v>
      </c>
      <c r="J137" s="43">
        <f>'Nordre Åsen idr.park'!J3</f>
        <v>50</v>
      </c>
      <c r="K137" s="43">
        <f>'Nordre Åsen idr.park'!K3</f>
        <v>0</v>
      </c>
      <c r="L137" s="43">
        <f>'Nordre Åsen idr.park'!L3</f>
        <v>0</v>
      </c>
      <c r="M137" s="43">
        <f>'Nordre Åsen idr.park'!M3</f>
        <v>0</v>
      </c>
      <c r="N137" s="43">
        <f>'Nordre Åsen idr.park'!N3</f>
        <v>0</v>
      </c>
      <c r="O137" s="43">
        <f>'Nordre Åsen idr.park'!O3</f>
        <v>0</v>
      </c>
      <c r="P137" s="43">
        <f>'Nordre Åsen idr.park'!P3</f>
        <v>0</v>
      </c>
      <c r="Q137" s="43">
        <f>'Nordre Åsen idr.park'!Q3</f>
        <v>0</v>
      </c>
    </row>
    <row r="138" spans="1:17" ht="12.75" x14ac:dyDescent="0.2">
      <c r="A138" s="38" t="str">
        <f>'Nordre Åsen idr.park'!A4</f>
        <v>Nordre Åsen KG11-2</v>
      </c>
      <c r="B138" s="38">
        <f>'Nordre Åsen idr.park'!B4</f>
        <v>0</v>
      </c>
      <c r="C138" s="38">
        <f>'Nordre Åsen idr.park'!C4</f>
        <v>0</v>
      </c>
      <c r="D138" s="38" t="str">
        <f>'Nordre Åsen idr.park'!D4</f>
        <v>11er</v>
      </c>
      <c r="E138" s="38" t="str">
        <f>'Nordre Åsen idr.park'!E4</f>
        <v>Ja</v>
      </c>
      <c r="F138" s="40" t="str">
        <f>'Nordre Åsen idr.park'!F4</f>
        <v>Kunstgress</v>
      </c>
      <c r="G138" s="43">
        <f>'Nordre Åsen idr.park'!G4</f>
        <v>0</v>
      </c>
      <c r="H138" s="43">
        <f>'Nordre Åsen idr.park'!H4</f>
        <v>0</v>
      </c>
      <c r="I138" s="43">
        <f>'Nordre Åsen idr.park'!I4</f>
        <v>0</v>
      </c>
      <c r="J138" s="43">
        <f>'Nordre Åsen idr.park'!J4</f>
        <v>50</v>
      </c>
      <c r="K138" s="43">
        <f>'Nordre Åsen idr.park'!K4</f>
        <v>0</v>
      </c>
      <c r="L138" s="43">
        <f>'Nordre Åsen idr.park'!L4</f>
        <v>0</v>
      </c>
      <c r="M138" s="43">
        <f>'Nordre Åsen idr.park'!M4</f>
        <v>0</v>
      </c>
      <c r="N138" s="43">
        <f>'Nordre Åsen idr.park'!N4</f>
        <v>0</v>
      </c>
      <c r="O138" s="43">
        <f>'Nordre Åsen idr.park'!O4</f>
        <v>0</v>
      </c>
      <c r="P138" s="43">
        <f>'Nordre Åsen idr.park'!P4</f>
        <v>0</v>
      </c>
      <c r="Q138" s="43">
        <f>'Nordre Åsen idr.park'!Q4</f>
        <v>0</v>
      </c>
    </row>
    <row r="139" spans="1:17" ht="12.75" x14ac:dyDescent="0.2">
      <c r="A139" s="38" t="str">
        <f>'Nordre Åsen idr.park'!A5</f>
        <v>Nordre Åsen N11</v>
      </c>
      <c r="B139" s="38">
        <f>'Nordre Åsen idr.park'!B5</f>
        <v>0</v>
      </c>
      <c r="C139" s="38">
        <f>'Nordre Åsen idr.park'!C5</f>
        <v>0</v>
      </c>
      <c r="D139" s="38" t="str">
        <f>'Nordre Åsen idr.park'!D5</f>
        <v>11er</v>
      </c>
      <c r="E139" s="38" t="str">
        <f>'Nordre Åsen idr.park'!E5</f>
        <v>Nei</v>
      </c>
      <c r="F139" s="40" t="str">
        <f>'Nordre Åsen idr.park'!F5</f>
        <v>Naturgress</v>
      </c>
      <c r="G139" s="43">
        <f>'Nordre Åsen idr.park'!G5</f>
        <v>0</v>
      </c>
      <c r="H139" s="43">
        <f>'Nordre Åsen idr.park'!H5</f>
        <v>0</v>
      </c>
      <c r="I139" s="43">
        <f>'Nordre Åsen idr.park'!I5</f>
        <v>0</v>
      </c>
      <c r="J139" s="43">
        <f>'Nordre Åsen idr.park'!J5</f>
        <v>13.838436256702991</v>
      </c>
      <c r="K139" s="43">
        <f>'Nordre Åsen idr.park'!K5</f>
        <v>0</v>
      </c>
      <c r="L139" s="43">
        <f>'Nordre Åsen idr.park'!L5</f>
        <v>0</v>
      </c>
      <c r="M139" s="43">
        <f>'Nordre Åsen idr.park'!M5</f>
        <v>0</v>
      </c>
      <c r="N139" s="43">
        <f>'Nordre Åsen idr.park'!N5</f>
        <v>0</v>
      </c>
      <c r="O139" s="43">
        <f>'Nordre Åsen idr.park'!O5</f>
        <v>0</v>
      </c>
      <c r="P139" s="43">
        <f>'Nordre Åsen idr.park'!P5</f>
        <v>0</v>
      </c>
      <c r="Q139" s="43">
        <f>'Nordre Åsen idr.park'!Q5</f>
        <v>0</v>
      </c>
    </row>
    <row r="140" spans="1:17" ht="12.75" x14ac:dyDescent="0.2">
      <c r="A140" s="38" t="str">
        <f>'Nordre Åsen idr.park'!A6</f>
        <v>Nordre Åsen KG5</v>
      </c>
      <c r="B140" s="38">
        <f>'Nordre Åsen idr.park'!B6</f>
        <v>0</v>
      </c>
      <c r="C140" s="38">
        <f>'Nordre Åsen idr.park'!C6</f>
        <v>0</v>
      </c>
      <c r="D140" s="38" t="str">
        <f>'Nordre Åsen idr.park'!D6</f>
        <v>5er</v>
      </c>
      <c r="E140" s="38" t="str">
        <f>'Nordre Åsen idr.park'!E6</f>
        <v>Nei</v>
      </c>
      <c r="F140" s="40" t="str">
        <f>'Nordre Åsen idr.park'!F6</f>
        <v>Kunstgress</v>
      </c>
      <c r="G140" s="43">
        <f>'Nordre Åsen idr.park'!G6</f>
        <v>0</v>
      </c>
      <c r="H140" s="43">
        <f>'Nordre Åsen idr.park'!H6</f>
        <v>0</v>
      </c>
      <c r="I140" s="43">
        <f>'Nordre Åsen idr.park'!I6</f>
        <v>0</v>
      </c>
      <c r="J140" s="43">
        <f>'Nordre Åsen idr.park'!J6</f>
        <v>4.1666666666666661</v>
      </c>
      <c r="K140" s="43">
        <f>'Nordre Åsen idr.park'!K6</f>
        <v>0</v>
      </c>
      <c r="L140" s="43">
        <f>'Nordre Åsen idr.park'!L6</f>
        <v>0</v>
      </c>
      <c r="M140" s="43">
        <f>'Nordre Åsen idr.park'!M6</f>
        <v>0</v>
      </c>
      <c r="N140" s="43">
        <f>'Nordre Åsen idr.park'!N6</f>
        <v>0</v>
      </c>
      <c r="O140" s="43">
        <f>'Nordre Åsen idr.park'!O6</f>
        <v>0</v>
      </c>
      <c r="P140" s="43">
        <f>'Nordre Åsen idr.park'!P6</f>
        <v>0</v>
      </c>
      <c r="Q140" s="43">
        <f>'Nordre Åsen idr.park'!Q6</f>
        <v>0</v>
      </c>
    </row>
    <row r="141" spans="1:17" ht="12.75" x14ac:dyDescent="0.2">
      <c r="A141" s="38" t="str">
        <f>'Nordstrand idr.park'!A3</f>
        <v>Nordstrand KG11</v>
      </c>
      <c r="B141" s="38">
        <f>'Nordstrand idr.park'!B3</f>
        <v>0</v>
      </c>
      <c r="C141" s="38">
        <f>'Nordstrand idr.park'!C3</f>
        <v>0</v>
      </c>
      <c r="D141" s="38" t="str">
        <f>'Nordstrand idr.park'!D3</f>
        <v>11er</v>
      </c>
      <c r="E141" s="38" t="str">
        <f>'Nordstrand idr.park'!E3</f>
        <v>Ja</v>
      </c>
      <c r="F141" s="40" t="str">
        <f>'Nordstrand idr.park'!F3</f>
        <v>Kunstgress</v>
      </c>
      <c r="G141" s="43">
        <f>'Nordstrand idr.park'!G3</f>
        <v>0</v>
      </c>
      <c r="H141" s="43">
        <f>'Nordstrand idr.park'!H3</f>
        <v>0</v>
      </c>
      <c r="I141" s="43">
        <f>'Nordstrand idr.park'!I3</f>
        <v>0</v>
      </c>
      <c r="J141" s="43">
        <f>'Nordstrand idr.park'!J3</f>
        <v>50</v>
      </c>
      <c r="K141" s="43">
        <f>'Nordstrand idr.park'!K3</f>
        <v>0</v>
      </c>
      <c r="L141" s="43">
        <f>'Nordstrand idr.park'!L3</f>
        <v>0</v>
      </c>
      <c r="M141" s="43">
        <f>'Nordstrand idr.park'!M3</f>
        <v>0</v>
      </c>
      <c r="N141" s="43">
        <f>'Nordstrand idr.park'!N3</f>
        <v>0</v>
      </c>
      <c r="O141" s="43">
        <f>'Nordstrand idr.park'!O3</f>
        <v>0</v>
      </c>
      <c r="P141" s="43">
        <f>'Nordstrand idr.park'!P3</f>
        <v>0</v>
      </c>
      <c r="Q141" s="43">
        <f>'Nordstrand idr.park'!Q3</f>
        <v>0</v>
      </c>
    </row>
    <row r="142" spans="1:17" ht="12.75" x14ac:dyDescent="0.2">
      <c r="A142" s="38" t="str">
        <f>'Nordstrand idr.park'!A4</f>
        <v>Nordstrand KG9</v>
      </c>
      <c r="B142" s="38">
        <f>'Nordstrand idr.park'!B4</f>
        <v>0</v>
      </c>
      <c r="C142" s="38">
        <f>'Nordstrand idr.park'!C4</f>
        <v>0</v>
      </c>
      <c r="D142" s="38" t="str">
        <f>'Nordstrand idr.park'!D4</f>
        <v>9er</v>
      </c>
      <c r="E142" s="38" t="str">
        <f>'Nordstrand idr.park'!E4</f>
        <v>Ja</v>
      </c>
      <c r="F142" s="40" t="str">
        <f>'Nordstrand idr.park'!F4</f>
        <v>Kunstgress</v>
      </c>
      <c r="G142" s="43">
        <f>'Nordstrand idr.park'!G4</f>
        <v>0</v>
      </c>
      <c r="H142" s="43">
        <f>'Nordstrand idr.park'!H4</f>
        <v>0</v>
      </c>
      <c r="I142" s="43">
        <f>'Nordstrand idr.park'!I4</f>
        <v>0</v>
      </c>
      <c r="J142" s="43">
        <f>'Nordstrand idr.park'!J4</f>
        <v>24.5</v>
      </c>
      <c r="K142" s="43">
        <f>'Nordstrand idr.park'!K4</f>
        <v>0</v>
      </c>
      <c r="L142" s="43">
        <f>'Nordstrand idr.park'!L4</f>
        <v>0</v>
      </c>
      <c r="M142" s="43">
        <f>'Nordstrand idr.park'!M4</f>
        <v>0</v>
      </c>
      <c r="N142" s="43">
        <f>'Nordstrand idr.park'!N4</f>
        <v>0</v>
      </c>
      <c r="O142" s="43">
        <f>'Nordstrand idr.park'!O4</f>
        <v>0</v>
      </c>
      <c r="P142" s="43">
        <f>'Nordstrand idr.park'!P4</f>
        <v>0</v>
      </c>
      <c r="Q142" s="43">
        <f>'Nordstrand idr.park'!Q4</f>
        <v>0.5</v>
      </c>
    </row>
    <row r="143" spans="1:17" ht="12.75" x14ac:dyDescent="0.2">
      <c r="A143" s="38" t="str">
        <f>'Prinsdal idr.park'!A3</f>
        <v>Prinsdal KG11</v>
      </c>
      <c r="B143" s="38">
        <f>'Prinsdal idr.park'!B3</f>
        <v>0</v>
      </c>
      <c r="C143" s="38">
        <f>'Prinsdal idr.park'!C3</f>
        <v>0</v>
      </c>
      <c r="D143" s="38" t="str">
        <f>'Prinsdal idr.park'!D3</f>
        <v>11er</v>
      </c>
      <c r="E143" s="38" t="str">
        <f>'Prinsdal idr.park'!E3</f>
        <v>Ja</v>
      </c>
      <c r="F143" s="40" t="str">
        <f>'Prinsdal idr.park'!F3</f>
        <v>Kunstgress</v>
      </c>
      <c r="G143" s="43">
        <f>'Prinsdal idr.park'!G3</f>
        <v>0</v>
      </c>
      <c r="H143" s="43">
        <f>'Prinsdal idr.park'!H3</f>
        <v>0</v>
      </c>
      <c r="I143" s="43">
        <f>'Prinsdal idr.park'!I3</f>
        <v>0</v>
      </c>
      <c r="J143" s="43">
        <f>'Prinsdal idr.park'!J3</f>
        <v>46.5</v>
      </c>
      <c r="K143" s="43">
        <f>'Prinsdal idr.park'!K3</f>
        <v>0</v>
      </c>
      <c r="L143" s="43">
        <f>'Prinsdal idr.park'!L3</f>
        <v>0</v>
      </c>
      <c r="M143" s="43">
        <f>'Prinsdal idr.park'!M3</f>
        <v>0</v>
      </c>
      <c r="N143" s="43">
        <f>'Prinsdal idr.park'!N3</f>
        <v>0</v>
      </c>
      <c r="O143" s="43">
        <f>'Prinsdal idr.park'!O3</f>
        <v>0</v>
      </c>
      <c r="P143" s="43">
        <f>'Prinsdal idr.park'!P3</f>
        <v>3.5</v>
      </c>
      <c r="Q143" s="43">
        <f>'Prinsdal idr.park'!Q3</f>
        <v>0</v>
      </c>
    </row>
    <row r="144" spans="1:17" ht="12.75" x14ac:dyDescent="0.2">
      <c r="A144" s="38" t="str">
        <f>'Prinsdal idr.park'!A4</f>
        <v>Prinsdal KG7</v>
      </c>
      <c r="B144" s="38">
        <f>'Prinsdal idr.park'!B4</f>
        <v>0</v>
      </c>
      <c r="C144" s="38">
        <f>'Prinsdal idr.park'!C4</f>
        <v>0</v>
      </c>
      <c r="D144" s="38" t="str">
        <f>'Prinsdal idr.park'!D4</f>
        <v>7er</v>
      </c>
      <c r="E144" s="38" t="str">
        <f>'Prinsdal idr.park'!E4</f>
        <v>Nei</v>
      </c>
      <c r="F144" s="40" t="str">
        <f>'Prinsdal idr.park'!F4</f>
        <v>Kunstgress</v>
      </c>
      <c r="G144" s="43">
        <f>'Prinsdal idr.park'!G4</f>
        <v>0</v>
      </c>
      <c r="H144" s="43">
        <f>'Prinsdal idr.park'!H4</f>
        <v>0</v>
      </c>
      <c r="I144" s="43">
        <f>'Prinsdal idr.park'!I4</f>
        <v>0</v>
      </c>
      <c r="J144" s="43">
        <f>'Prinsdal idr.park'!J4</f>
        <v>8.3333333333333321</v>
      </c>
      <c r="K144" s="43">
        <f>'Prinsdal idr.park'!K4</f>
        <v>0</v>
      </c>
      <c r="L144" s="43">
        <f>'Prinsdal idr.park'!L4</f>
        <v>0</v>
      </c>
      <c r="M144" s="43">
        <f>'Prinsdal idr.park'!M4</f>
        <v>0</v>
      </c>
      <c r="N144" s="43">
        <f>'Prinsdal idr.park'!N4</f>
        <v>0</v>
      </c>
      <c r="O144" s="43">
        <f>'Prinsdal idr.park'!O4</f>
        <v>0</v>
      </c>
      <c r="P144" s="43">
        <f>'Prinsdal idr.park'!P4</f>
        <v>0</v>
      </c>
      <c r="Q144" s="43">
        <f>'Prinsdal idr.park'!Q4</f>
        <v>0</v>
      </c>
    </row>
    <row r="145" spans="1:17" ht="12.75" x14ac:dyDescent="0.2">
      <c r="A145" s="38" t="str">
        <f>'Prinsdal idr.park'!A5</f>
        <v>Prinsdal G7</v>
      </c>
      <c r="B145" s="38">
        <f>'Prinsdal idr.park'!B5</f>
        <v>0</v>
      </c>
      <c r="C145" s="38">
        <f>'Prinsdal idr.park'!C5</f>
        <v>0</v>
      </c>
      <c r="D145" s="38" t="str">
        <f>'Prinsdal idr.park'!D5</f>
        <v>7er</v>
      </c>
      <c r="E145" s="38" t="str">
        <f>'Prinsdal idr.park'!E5</f>
        <v>Nei</v>
      </c>
      <c r="F145" s="40" t="str">
        <f>'Prinsdal idr.park'!F5</f>
        <v>Grus</v>
      </c>
      <c r="G145" s="43">
        <f>'Prinsdal idr.park'!G5</f>
        <v>0</v>
      </c>
      <c r="H145" s="43">
        <f>'Prinsdal idr.park'!H5</f>
        <v>0</v>
      </c>
      <c r="I145" s="43">
        <f>'Prinsdal idr.park'!I5</f>
        <v>0</v>
      </c>
      <c r="J145" s="43">
        <f>'Prinsdal idr.park'!J5</f>
        <v>8.3333333333333321</v>
      </c>
      <c r="K145" s="43">
        <f>'Prinsdal idr.park'!K5</f>
        <v>0</v>
      </c>
      <c r="L145" s="43">
        <f>'Prinsdal idr.park'!L5</f>
        <v>0</v>
      </c>
      <c r="M145" s="43">
        <f>'Prinsdal idr.park'!M5</f>
        <v>0</v>
      </c>
      <c r="N145" s="43">
        <f>'Prinsdal idr.park'!N5</f>
        <v>0</v>
      </c>
      <c r="O145" s="43">
        <f>'Prinsdal idr.park'!O5</f>
        <v>0</v>
      </c>
      <c r="P145" s="43">
        <f>'Prinsdal idr.park'!P5</f>
        <v>0</v>
      </c>
      <c r="Q145" s="43">
        <f>'Prinsdal idr.park'!Q5</f>
        <v>0</v>
      </c>
    </row>
    <row r="146" spans="1:17" ht="12.75" x14ac:dyDescent="0.2">
      <c r="A146" s="58" t="str">
        <f>Risbanen!A3</f>
        <v>Risbanen</v>
      </c>
      <c r="B146" s="38">
        <f>Risbanen!B3</f>
        <v>0</v>
      </c>
      <c r="C146" s="38">
        <f>Risbanen!C3</f>
        <v>0</v>
      </c>
      <c r="D146" s="38" t="str">
        <f>Risbanen!D3</f>
        <v>7er</v>
      </c>
      <c r="E146" s="38" t="str">
        <f>Risbanen!E3</f>
        <v>Nei</v>
      </c>
      <c r="F146" s="40" t="str">
        <f>Risbanen!F3</f>
        <v>Kunstgress</v>
      </c>
      <c r="G146" s="43">
        <f>Risbanen!G3</f>
        <v>0</v>
      </c>
      <c r="H146" s="43">
        <f>Risbanen!H3</f>
        <v>0</v>
      </c>
      <c r="I146" s="43">
        <f>Risbanen!I3</f>
        <v>0</v>
      </c>
      <c r="J146" s="43">
        <f>Risbanen!J3</f>
        <v>0</v>
      </c>
      <c r="K146" s="43">
        <f>Risbanen!K3</f>
        <v>0</v>
      </c>
      <c r="L146" s="43">
        <f>Risbanen!L3</f>
        <v>0</v>
      </c>
      <c r="M146" s="43">
        <f>Risbanen!M3</f>
        <v>0</v>
      </c>
      <c r="N146" s="43">
        <f>Risbanen!N3</f>
        <v>0</v>
      </c>
      <c r="O146" s="43">
        <f>Risbanen!O3</f>
        <v>0</v>
      </c>
      <c r="P146" s="43">
        <f>Risbanen!P3</f>
        <v>0</v>
      </c>
      <c r="Q146" s="43">
        <f>Risbanen!Q3</f>
        <v>0</v>
      </c>
    </row>
    <row r="147" spans="1:17" ht="12.75" x14ac:dyDescent="0.2">
      <c r="A147" s="38" t="str">
        <f>'Rommensletta idr.park'!A3</f>
        <v>Rommen KG11</v>
      </c>
      <c r="B147" s="38">
        <f>'Rommensletta idr.park'!B3</f>
        <v>0</v>
      </c>
      <c r="C147" s="38">
        <f>'Rommensletta idr.park'!C3</f>
        <v>0</v>
      </c>
      <c r="D147" s="38" t="str">
        <f>'Rommensletta idr.park'!D3</f>
        <v>11er</v>
      </c>
      <c r="E147" s="38" t="str">
        <f>'Rommensletta idr.park'!E3</f>
        <v>Ja</v>
      </c>
      <c r="F147" s="40" t="str">
        <f>'Rommensletta idr.park'!F3</f>
        <v>Kunstgress</v>
      </c>
      <c r="G147" s="43">
        <f>'Rommensletta idr.park'!G3</f>
        <v>0</v>
      </c>
      <c r="H147" s="43">
        <f>'Rommensletta idr.park'!H3</f>
        <v>0</v>
      </c>
      <c r="I147" s="43">
        <f>'Rommensletta idr.park'!I3</f>
        <v>0</v>
      </c>
      <c r="J147" s="43">
        <f>'Rommensletta idr.park'!J3</f>
        <v>50</v>
      </c>
      <c r="K147" s="43">
        <f>'Rommensletta idr.park'!K3</f>
        <v>0</v>
      </c>
      <c r="L147" s="43">
        <f>'Rommensletta idr.park'!L3</f>
        <v>0</v>
      </c>
      <c r="M147" s="43">
        <f>'Rommensletta idr.park'!M3</f>
        <v>0</v>
      </c>
      <c r="N147" s="43">
        <f>'Rommensletta idr.park'!N3</f>
        <v>0</v>
      </c>
      <c r="O147" s="43">
        <f>'Rommensletta idr.park'!O3</f>
        <v>0</v>
      </c>
      <c r="P147" s="43">
        <f>'Rommensletta idr.park'!P3</f>
        <v>0</v>
      </c>
      <c r="Q147" s="43">
        <f>'Rommensletta idr.park'!Q3</f>
        <v>0</v>
      </c>
    </row>
    <row r="148" spans="1:17" ht="12.75" x14ac:dyDescent="0.2">
      <c r="A148" s="38" t="str">
        <f>'Rommensletta idr.park'!A4</f>
        <v>Rommen N11</v>
      </c>
      <c r="B148" s="38">
        <f>'Rommensletta idr.park'!B4</f>
        <v>0</v>
      </c>
      <c r="C148" s="38">
        <f>'Rommensletta idr.park'!C4</f>
        <v>0</v>
      </c>
      <c r="D148" s="38" t="str">
        <f>'Rommensletta idr.park'!D4</f>
        <v>11er</v>
      </c>
      <c r="E148" s="38" t="str">
        <f>'Rommensletta idr.park'!E4</f>
        <v>Nei</v>
      </c>
      <c r="F148" s="40" t="str">
        <f>'Rommensletta idr.park'!F4</f>
        <v>Naturgress</v>
      </c>
      <c r="G148" s="43">
        <f>'Rommensletta idr.park'!G4</f>
        <v>0</v>
      </c>
      <c r="H148" s="43">
        <f>'Rommensletta idr.park'!H4</f>
        <v>0</v>
      </c>
      <c r="I148" s="43">
        <f>'Rommensletta idr.park'!I4</f>
        <v>0</v>
      </c>
      <c r="J148" s="43">
        <f>'Rommensletta idr.park'!J4</f>
        <v>13.838436256702991</v>
      </c>
      <c r="K148" s="43">
        <f>'Rommensletta idr.park'!K4</f>
        <v>0</v>
      </c>
      <c r="L148" s="43">
        <f>'Rommensletta idr.park'!L4</f>
        <v>0</v>
      </c>
      <c r="M148" s="43">
        <f>'Rommensletta idr.park'!M4</f>
        <v>0</v>
      </c>
      <c r="N148" s="43">
        <f>'Rommensletta idr.park'!N4</f>
        <v>0</v>
      </c>
      <c r="O148" s="43">
        <f>'Rommensletta idr.park'!O4</f>
        <v>0</v>
      </c>
      <c r="P148" s="43">
        <f>'Rommensletta idr.park'!P4</f>
        <v>0</v>
      </c>
      <c r="Q148" s="43">
        <f>'Rommensletta idr.park'!Q4</f>
        <v>0</v>
      </c>
    </row>
    <row r="149" spans="1:17" ht="12.75" x14ac:dyDescent="0.2">
      <c r="A149" s="38" t="str">
        <f>'Rommensletta idr.park'!A5</f>
        <v>Rommen Baseball</v>
      </c>
      <c r="B149" s="38">
        <f>'Rommensletta idr.park'!B5</f>
        <v>0</v>
      </c>
      <c r="C149" s="38">
        <f>'Rommensletta idr.park'!C5</f>
        <v>0</v>
      </c>
      <c r="D149" s="38" t="str">
        <f>'Rommensletta idr.park'!D5</f>
        <v>11er</v>
      </c>
      <c r="E149" s="38" t="str">
        <f>'Rommensletta idr.park'!E5</f>
        <v>Nei</v>
      </c>
      <c r="F149" s="40" t="str">
        <f>'Rommensletta idr.park'!F5</f>
        <v>Naturgress</v>
      </c>
      <c r="G149" s="43">
        <f>'Rommensletta idr.park'!G5</f>
        <v>0</v>
      </c>
      <c r="H149" s="43">
        <f>'Rommensletta idr.park'!H5</f>
        <v>13.838436256702991</v>
      </c>
      <c r="I149" s="43">
        <f>'Rommensletta idr.park'!I5</f>
        <v>0</v>
      </c>
      <c r="J149" s="43">
        <f>'Rommensletta idr.park'!J5</f>
        <v>0</v>
      </c>
      <c r="K149" s="43">
        <f>'Rommensletta idr.park'!K5</f>
        <v>0</v>
      </c>
      <c r="L149" s="43">
        <f>'Rommensletta idr.park'!L5</f>
        <v>0</v>
      </c>
      <c r="M149" s="43">
        <f>'Rommensletta idr.park'!M5</f>
        <v>0</v>
      </c>
      <c r="N149" s="43">
        <f>'Rommensletta idr.park'!N5</f>
        <v>0</v>
      </c>
      <c r="O149" s="43">
        <f>'Rommensletta idr.park'!O5</f>
        <v>0</v>
      </c>
      <c r="P149" s="43">
        <f>'Rommensletta idr.park'!P5</f>
        <v>0</v>
      </c>
      <c r="Q149" s="43">
        <f>'Rommensletta idr.park'!Q5</f>
        <v>0</v>
      </c>
    </row>
    <row r="150" spans="1:17" ht="12.75" x14ac:dyDescent="0.2">
      <c r="A150" s="38" t="str">
        <f>'Rommensletta idr.park'!A6</f>
        <v>Rommen Cricket</v>
      </c>
      <c r="B150" s="38">
        <f>'Rommensletta idr.park'!B6</f>
        <v>0</v>
      </c>
      <c r="C150" s="38">
        <f>'Rommensletta idr.park'!C6</f>
        <v>0</v>
      </c>
      <c r="D150" s="38" t="str">
        <f>'Rommensletta idr.park'!D6</f>
        <v>11er</v>
      </c>
      <c r="E150" s="38" t="str">
        <f>'Rommensletta idr.park'!E6</f>
        <v>Ja</v>
      </c>
      <c r="F150" s="40" t="str">
        <f>'Rommensletta idr.park'!F6</f>
        <v>Kunstgress</v>
      </c>
      <c r="G150" s="43">
        <f>'Rommensletta idr.park'!G6</f>
        <v>0</v>
      </c>
      <c r="H150" s="43">
        <f>'Rommensletta idr.park'!H6</f>
        <v>0</v>
      </c>
      <c r="I150" s="43">
        <f>'Rommensletta idr.park'!I6</f>
        <v>50</v>
      </c>
      <c r="J150" s="43">
        <f>'Rommensletta idr.park'!J6</f>
        <v>0</v>
      </c>
      <c r="K150" s="43">
        <f>'Rommensletta idr.park'!K6</f>
        <v>0</v>
      </c>
      <c r="L150" s="43">
        <f>'Rommensletta idr.park'!L6</f>
        <v>0</v>
      </c>
      <c r="M150" s="43">
        <f>'Rommensletta idr.park'!M6</f>
        <v>0</v>
      </c>
      <c r="N150" s="43">
        <f>'Rommensletta idr.park'!N6</f>
        <v>0</v>
      </c>
      <c r="O150" s="43">
        <f>'Rommensletta idr.park'!O6</f>
        <v>0</v>
      </c>
      <c r="P150" s="43">
        <f>'Rommensletta idr.park'!P6</f>
        <v>0</v>
      </c>
      <c r="Q150" s="43">
        <f>'Rommensletta idr.park'!Q6</f>
        <v>0</v>
      </c>
    </row>
    <row r="151" spans="1:17" ht="12.75" x14ac:dyDescent="0.2">
      <c r="A151" s="38" t="str">
        <f>'Rustad idr.park'!A3</f>
        <v>Rustad KG11</v>
      </c>
      <c r="B151" s="38">
        <f>'Rustad idr.park'!B3</f>
        <v>0</v>
      </c>
      <c r="C151" s="38">
        <f>'Rustad idr.park'!C3</f>
        <v>0</v>
      </c>
      <c r="D151" s="38" t="str">
        <f>'Rustad idr.park'!D3</f>
        <v>11er</v>
      </c>
      <c r="E151" s="38" t="str">
        <f>'Rustad idr.park'!E3</f>
        <v>Ja</v>
      </c>
      <c r="F151" s="40" t="str">
        <f>'Rustad idr.park'!F3</f>
        <v>Kunstgress</v>
      </c>
      <c r="G151" s="43">
        <f>'Rustad idr.park'!G3</f>
        <v>0</v>
      </c>
      <c r="H151" s="43">
        <f>'Rustad idr.park'!H3</f>
        <v>0</v>
      </c>
      <c r="I151" s="43">
        <f>'Rustad idr.park'!I3</f>
        <v>0</v>
      </c>
      <c r="J151" s="43">
        <f>'Rustad idr.park'!J3</f>
        <v>50</v>
      </c>
      <c r="K151" s="43">
        <f>'Rustad idr.park'!K3</f>
        <v>0</v>
      </c>
      <c r="L151" s="43">
        <f>'Rustad idr.park'!L3</f>
        <v>0</v>
      </c>
      <c r="M151" s="43">
        <f>'Rustad idr.park'!M3</f>
        <v>0</v>
      </c>
      <c r="N151" s="43">
        <f>'Rustad idr.park'!N3</f>
        <v>0</v>
      </c>
      <c r="O151" s="43">
        <f>'Rustad idr.park'!O3</f>
        <v>0</v>
      </c>
      <c r="P151" s="43">
        <f>'Rustad idr.park'!P3</f>
        <v>0</v>
      </c>
      <c r="Q151" s="43">
        <f>'Rustad idr.park'!Q3</f>
        <v>0</v>
      </c>
    </row>
    <row r="152" spans="1:17" ht="12.75" x14ac:dyDescent="0.2">
      <c r="A152" s="38" t="str">
        <f>'Rustad idr.park'!A4</f>
        <v>Rustad N11-1</v>
      </c>
      <c r="B152" s="38">
        <f>'Rustad idr.park'!B4</f>
        <v>0</v>
      </c>
      <c r="C152" s="38">
        <f>'Rustad idr.park'!C4</f>
        <v>0</v>
      </c>
      <c r="D152" s="38" t="str">
        <f>'Rustad idr.park'!D4</f>
        <v>11er</v>
      </c>
      <c r="E152" s="38" t="str">
        <f>'Rustad idr.park'!E4</f>
        <v>Nei</v>
      </c>
      <c r="F152" s="40" t="str">
        <f>'Rustad idr.park'!F4</f>
        <v>Naturgress</v>
      </c>
      <c r="G152" s="43">
        <f>'Rustad idr.park'!G4</f>
        <v>0</v>
      </c>
      <c r="H152" s="43">
        <f>'Rustad idr.park'!H4</f>
        <v>0</v>
      </c>
      <c r="I152" s="43">
        <f>'Rustad idr.park'!I4</f>
        <v>0</v>
      </c>
      <c r="J152" s="43">
        <f>'Rustad idr.park'!J4</f>
        <v>13.838436256702991</v>
      </c>
      <c r="K152" s="43">
        <f>'Rustad idr.park'!K4</f>
        <v>0</v>
      </c>
      <c r="L152" s="43">
        <f>'Rustad idr.park'!L4</f>
        <v>0</v>
      </c>
      <c r="M152" s="43">
        <f>'Rustad idr.park'!M4</f>
        <v>0</v>
      </c>
      <c r="N152" s="43">
        <f>'Rustad idr.park'!N4</f>
        <v>0</v>
      </c>
      <c r="O152" s="43">
        <f>'Rustad idr.park'!O4</f>
        <v>0</v>
      </c>
      <c r="P152" s="43">
        <f>'Rustad idr.park'!P4</f>
        <v>0</v>
      </c>
      <c r="Q152" s="43">
        <f>'Rustad idr.park'!Q4</f>
        <v>0</v>
      </c>
    </row>
    <row r="153" spans="1:17" ht="12.75" x14ac:dyDescent="0.2">
      <c r="A153" s="38" t="str">
        <f>'Rustad idr.park'!A5</f>
        <v>Rustad N11-2</v>
      </c>
      <c r="B153" s="38">
        <f>'Rustad idr.park'!B5</f>
        <v>0</v>
      </c>
      <c r="C153" s="38">
        <f>'Rustad idr.park'!C5</f>
        <v>0</v>
      </c>
      <c r="D153" s="38" t="str">
        <f>'Rustad idr.park'!D5</f>
        <v>11er</v>
      </c>
      <c r="E153" s="38" t="str">
        <f>'Rustad idr.park'!E5</f>
        <v>Nei</v>
      </c>
      <c r="F153" s="40" t="str">
        <f>'Rustad idr.park'!F5</f>
        <v>Naturgress</v>
      </c>
      <c r="G153" s="43">
        <f>'Rustad idr.park'!G5</f>
        <v>0</v>
      </c>
      <c r="H153" s="43">
        <f>'Rustad idr.park'!H5</f>
        <v>0</v>
      </c>
      <c r="I153" s="43">
        <f>'Rustad idr.park'!I5</f>
        <v>0</v>
      </c>
      <c r="J153" s="43">
        <f>'Rustad idr.park'!J5</f>
        <v>13.838436256702991</v>
      </c>
      <c r="K153" s="43">
        <f>'Rustad idr.park'!K5</f>
        <v>0</v>
      </c>
      <c r="L153" s="43">
        <f>'Rustad idr.park'!L5</f>
        <v>0</v>
      </c>
      <c r="M153" s="43">
        <f>'Rustad idr.park'!M5</f>
        <v>0</v>
      </c>
      <c r="N153" s="43">
        <f>'Rustad idr.park'!N5</f>
        <v>0</v>
      </c>
      <c r="O153" s="43">
        <f>'Rustad idr.park'!O5</f>
        <v>0</v>
      </c>
      <c r="P153" s="43">
        <f>'Rustad idr.park'!P5</f>
        <v>0</v>
      </c>
      <c r="Q153" s="43">
        <f>'Rustad idr.park'!Q5</f>
        <v>0</v>
      </c>
    </row>
    <row r="154" spans="1:17" ht="12.75" x14ac:dyDescent="0.2">
      <c r="A154" s="38" t="str">
        <f>'Rustad idr.park'!A6</f>
        <v>Rustad N11-3</v>
      </c>
      <c r="B154" s="38">
        <f>'Rustad idr.park'!B6</f>
        <v>0</v>
      </c>
      <c r="C154" s="38">
        <f>'Rustad idr.park'!C6</f>
        <v>0</v>
      </c>
      <c r="D154" s="38" t="str">
        <f>'Rustad idr.park'!D6</f>
        <v>11er</v>
      </c>
      <c r="E154" s="38" t="str">
        <f>'Rustad idr.park'!E6</f>
        <v>Nei</v>
      </c>
      <c r="F154" s="40" t="str">
        <f>'Rustad idr.park'!F6</f>
        <v>Naturgress</v>
      </c>
      <c r="G154" s="43">
        <f>'Rustad idr.park'!G6</f>
        <v>0</v>
      </c>
      <c r="H154" s="43">
        <f>'Rustad idr.park'!H6</f>
        <v>0</v>
      </c>
      <c r="I154" s="43">
        <f>'Rustad idr.park'!I6</f>
        <v>0</v>
      </c>
      <c r="J154" s="43">
        <f>'Rustad idr.park'!J6</f>
        <v>13.838436256702991</v>
      </c>
      <c r="K154" s="43">
        <f>'Rustad idr.park'!K6</f>
        <v>0</v>
      </c>
      <c r="L154" s="43">
        <f>'Rustad idr.park'!L6</f>
        <v>0</v>
      </c>
      <c r="M154" s="43">
        <f>'Rustad idr.park'!M6</f>
        <v>0</v>
      </c>
      <c r="N154" s="43">
        <f>'Rustad idr.park'!N6</f>
        <v>0</v>
      </c>
      <c r="O154" s="43">
        <f>'Rustad idr.park'!O6</f>
        <v>0</v>
      </c>
      <c r="P154" s="43">
        <f>'Rustad idr.park'!P6</f>
        <v>0</v>
      </c>
      <c r="Q154" s="43">
        <f>'Rustad idr.park'!Q6</f>
        <v>0</v>
      </c>
    </row>
    <row r="155" spans="1:17" ht="12.75" x14ac:dyDescent="0.2">
      <c r="A155" s="38" t="str">
        <f>'Røa idr.park'!A3</f>
        <v>Røa KG11-1</v>
      </c>
      <c r="B155" s="38">
        <f>'Røa idr.park'!B3</f>
        <v>0</v>
      </c>
      <c r="C155" s="38">
        <f>'Røa idr.park'!C3</f>
        <v>0</v>
      </c>
      <c r="D155" s="38" t="str">
        <f>'Røa idr.park'!D3</f>
        <v>11er</v>
      </c>
      <c r="E155" s="38" t="str">
        <f>'Røa idr.park'!E3</f>
        <v>Ja</v>
      </c>
      <c r="F155" s="40" t="str">
        <f>'Røa idr.park'!F3</f>
        <v>Kunstgress</v>
      </c>
      <c r="G155" s="43">
        <f>'Røa idr.park'!G3</f>
        <v>0</v>
      </c>
      <c r="H155" s="43">
        <f>'Røa idr.park'!H3</f>
        <v>0</v>
      </c>
      <c r="I155" s="43">
        <f>'Røa idr.park'!I3</f>
        <v>0</v>
      </c>
      <c r="J155" s="43">
        <f>'Røa idr.park'!J3</f>
        <v>50</v>
      </c>
      <c r="K155" s="43">
        <f>'Røa idr.park'!K3</f>
        <v>0</v>
      </c>
      <c r="L155" s="43">
        <f>'Røa idr.park'!L3</f>
        <v>0</v>
      </c>
      <c r="M155" s="43">
        <f>'Røa idr.park'!M3</f>
        <v>0</v>
      </c>
      <c r="N155" s="43">
        <f>'Røa idr.park'!N3</f>
        <v>0</v>
      </c>
      <c r="O155" s="43">
        <f>'Røa idr.park'!O3</f>
        <v>0</v>
      </c>
      <c r="P155" s="43">
        <f>'Røa idr.park'!P3</f>
        <v>0</v>
      </c>
      <c r="Q155" s="43">
        <f>'Røa idr.park'!Q3</f>
        <v>0</v>
      </c>
    </row>
    <row r="156" spans="1:17" ht="12.75" x14ac:dyDescent="0.2">
      <c r="A156" s="38" t="str">
        <f>'Røa idr.park'!A4</f>
        <v>Røa KG11-2</v>
      </c>
      <c r="B156" s="38">
        <f>'Røa idr.park'!B4</f>
        <v>0</v>
      </c>
      <c r="C156" s="38">
        <f>'Røa idr.park'!C4</f>
        <v>0</v>
      </c>
      <c r="D156" s="38" t="str">
        <f>'Røa idr.park'!D4</f>
        <v>11er</v>
      </c>
      <c r="E156" s="38" t="str">
        <f>'Røa idr.park'!E4</f>
        <v>Ja</v>
      </c>
      <c r="F156" s="40" t="str">
        <f>'Røa idr.park'!F4</f>
        <v>Kunstgress</v>
      </c>
      <c r="G156" s="43">
        <f>'Røa idr.park'!G4</f>
        <v>0</v>
      </c>
      <c r="H156" s="43">
        <f>'Røa idr.park'!H4</f>
        <v>0</v>
      </c>
      <c r="I156" s="43">
        <f>'Røa idr.park'!I4</f>
        <v>0</v>
      </c>
      <c r="J156" s="43">
        <f>'Røa idr.park'!J4</f>
        <v>50</v>
      </c>
      <c r="K156" s="43">
        <f>'Røa idr.park'!K4</f>
        <v>0</v>
      </c>
      <c r="L156" s="43">
        <f>'Røa idr.park'!L4</f>
        <v>0</v>
      </c>
      <c r="M156" s="43">
        <f>'Røa idr.park'!M4</f>
        <v>0</v>
      </c>
      <c r="N156" s="43">
        <f>'Røa idr.park'!N4</f>
        <v>0</v>
      </c>
      <c r="O156" s="43">
        <f>'Røa idr.park'!O4</f>
        <v>0</v>
      </c>
      <c r="P156" s="43">
        <f>'Røa idr.park'!P4</f>
        <v>0</v>
      </c>
      <c r="Q156" s="43">
        <f>'Røa idr.park'!Q4</f>
        <v>0</v>
      </c>
    </row>
    <row r="157" spans="1:17" ht="12.75" x14ac:dyDescent="0.2">
      <c r="A157" s="38" t="str">
        <f>'Røa idr.park'!A5</f>
        <v>Røa KG7</v>
      </c>
      <c r="B157" s="38">
        <f>'Røa idr.park'!B5</f>
        <v>0</v>
      </c>
      <c r="C157" s="38">
        <f>'Røa idr.park'!C5</f>
        <v>0</v>
      </c>
      <c r="D157" s="38" t="str">
        <f>'Røa idr.park'!D5</f>
        <v>7er</v>
      </c>
      <c r="E157" s="38" t="str">
        <f>'Røa idr.park'!E5</f>
        <v>Nei</v>
      </c>
      <c r="F157" s="40" t="str">
        <f>'Røa idr.park'!F5</f>
        <v>Kunstgress</v>
      </c>
      <c r="G157" s="43">
        <f>'Røa idr.park'!G5</f>
        <v>0</v>
      </c>
      <c r="H157" s="43">
        <f>'Røa idr.park'!H5</f>
        <v>0</v>
      </c>
      <c r="I157" s="43">
        <f>'Røa idr.park'!I5</f>
        <v>0</v>
      </c>
      <c r="J157" s="43">
        <f>'Røa idr.park'!J5</f>
        <v>8.3333333333333321</v>
      </c>
      <c r="K157" s="43">
        <f>'Røa idr.park'!K5</f>
        <v>0</v>
      </c>
      <c r="L157" s="43">
        <f>'Røa idr.park'!L5</f>
        <v>0</v>
      </c>
      <c r="M157" s="43">
        <f>'Røa idr.park'!M5</f>
        <v>0</v>
      </c>
      <c r="N157" s="43">
        <f>'Røa idr.park'!N5</f>
        <v>0</v>
      </c>
      <c r="O157" s="43">
        <f>'Røa idr.park'!O5</f>
        <v>0</v>
      </c>
      <c r="P157" s="43">
        <f>'Røa idr.park'!P5</f>
        <v>0</v>
      </c>
      <c r="Q157" s="43">
        <f>'Røa idr.park'!Q5</f>
        <v>0</v>
      </c>
    </row>
    <row r="158" spans="1:17" ht="12.75" x14ac:dyDescent="0.2">
      <c r="A158" s="38" t="str">
        <f>Sinober!A3</f>
        <v>Sinober N5-1</v>
      </c>
      <c r="B158" s="38">
        <f>Sinober!B3</f>
        <v>0</v>
      </c>
      <c r="C158" s="38">
        <f>Sinober!C3</f>
        <v>0</v>
      </c>
      <c r="D158" s="38" t="str">
        <f>Sinober!D3</f>
        <v>5er</v>
      </c>
      <c r="E158" s="38" t="str">
        <f>Sinober!E3</f>
        <v>Nei</v>
      </c>
      <c r="F158" s="40" t="str">
        <f>Sinober!F3</f>
        <v>Naturgress</v>
      </c>
      <c r="G158" s="43">
        <f>Sinober!G3</f>
        <v>0</v>
      </c>
      <c r="H158" s="43">
        <f>Sinober!H3</f>
        <v>0</v>
      </c>
      <c r="I158" s="43">
        <f>Sinober!I3</f>
        <v>0</v>
      </c>
      <c r="J158" s="43">
        <f>Sinober!J3</f>
        <v>1.7298045320878739</v>
      </c>
      <c r="K158" s="43">
        <f>Sinober!K3</f>
        <v>0</v>
      </c>
      <c r="L158" s="43">
        <f>Sinober!L3</f>
        <v>0</v>
      </c>
      <c r="M158" s="43">
        <f>Sinober!M3</f>
        <v>0</v>
      </c>
      <c r="N158" s="43">
        <f>Sinober!N3</f>
        <v>0</v>
      </c>
      <c r="O158" s="43">
        <f>Sinober!O3</f>
        <v>0</v>
      </c>
      <c r="P158" s="43">
        <f>Sinober!P3</f>
        <v>0</v>
      </c>
      <c r="Q158" s="43">
        <f>Sinober!Q3</f>
        <v>0</v>
      </c>
    </row>
    <row r="159" spans="1:17" ht="12.75" x14ac:dyDescent="0.2">
      <c r="A159" s="38" t="str">
        <f>Sinober!A4</f>
        <v>Sinober N5-2</v>
      </c>
      <c r="B159" s="38">
        <f>Sinober!B4</f>
        <v>0</v>
      </c>
      <c r="C159" s="38">
        <f>Sinober!C4</f>
        <v>0</v>
      </c>
      <c r="D159" s="38" t="str">
        <f>Sinober!D4</f>
        <v>5er</v>
      </c>
      <c r="E159" s="38" t="str">
        <f>Sinober!E4</f>
        <v>Nei</v>
      </c>
      <c r="F159" s="40" t="str">
        <f>Sinober!F4</f>
        <v>Naturgress</v>
      </c>
      <c r="G159" s="43">
        <f>Sinober!G4</f>
        <v>0</v>
      </c>
      <c r="H159" s="43">
        <f>Sinober!H4</f>
        <v>0</v>
      </c>
      <c r="I159" s="43">
        <f>Sinober!I4</f>
        <v>0</v>
      </c>
      <c r="J159" s="43">
        <f>Sinober!J4</f>
        <v>1.7298045320878739</v>
      </c>
      <c r="K159" s="43">
        <f>Sinober!K4</f>
        <v>0</v>
      </c>
      <c r="L159" s="43">
        <f>Sinober!L4</f>
        <v>0</v>
      </c>
      <c r="M159" s="43">
        <f>Sinober!M4</f>
        <v>0</v>
      </c>
      <c r="N159" s="43">
        <f>Sinober!N4</f>
        <v>0</v>
      </c>
      <c r="O159" s="43">
        <f>Sinober!O4</f>
        <v>0</v>
      </c>
      <c r="P159" s="43">
        <f>Sinober!P4</f>
        <v>0</v>
      </c>
      <c r="Q159" s="43">
        <f>Sinober!Q4</f>
        <v>0</v>
      </c>
    </row>
    <row r="160" spans="1:17" ht="12.75" x14ac:dyDescent="0.2">
      <c r="A160" s="38" t="str">
        <f>'Stovner stadion'!A3</f>
        <v>Stovner Stadion Friidrett</v>
      </c>
      <c r="B160" s="38">
        <f>'Stovner stadion'!B3</f>
        <v>0</v>
      </c>
      <c r="C160" s="38">
        <f>'Stovner stadion'!C3</f>
        <v>0</v>
      </c>
      <c r="D160" s="38" t="str">
        <f>'Stovner stadion'!D3</f>
        <v>11er</v>
      </c>
      <c r="E160" s="38" t="str">
        <f>'Stovner stadion'!E3</f>
        <v>Ja</v>
      </c>
      <c r="F160" s="40" t="str">
        <f>'Stovner stadion'!F3</f>
        <v>Kunstgress</v>
      </c>
      <c r="G160" s="43">
        <f>'Stovner stadion'!G3</f>
        <v>0</v>
      </c>
      <c r="H160" s="43">
        <f>'Stovner stadion'!H3</f>
        <v>0</v>
      </c>
      <c r="I160" s="43">
        <f>'Stovner stadion'!I3</f>
        <v>0</v>
      </c>
      <c r="J160" s="43">
        <f>'Stovner stadion'!J3</f>
        <v>0</v>
      </c>
      <c r="K160" s="43">
        <f>'Stovner stadion'!K3</f>
        <v>38</v>
      </c>
      <c r="L160" s="43">
        <f>'Stovner stadion'!L3</f>
        <v>0</v>
      </c>
      <c r="M160" s="43">
        <f>'Stovner stadion'!M3</f>
        <v>0</v>
      </c>
      <c r="N160" s="43">
        <f>'Stovner stadion'!N3</f>
        <v>0</v>
      </c>
      <c r="O160" s="43">
        <f>'Stovner stadion'!O3</f>
        <v>0</v>
      </c>
      <c r="P160" s="43">
        <f>'Stovner stadion'!P3</f>
        <v>12</v>
      </c>
      <c r="Q160" s="43">
        <f>'Stovner stadion'!Q3</f>
        <v>0</v>
      </c>
    </row>
    <row r="161" spans="1:17" ht="12.75" x14ac:dyDescent="0.2">
      <c r="A161" s="38" t="str">
        <f>'Stovner stadion'!A4</f>
        <v>Stovner Stadion G11</v>
      </c>
      <c r="B161" s="38">
        <f>'Stovner stadion'!B4</f>
        <v>0</v>
      </c>
      <c r="C161" s="38">
        <f>'Stovner stadion'!C4</f>
        <v>0</v>
      </c>
      <c r="D161" s="38" t="str">
        <f>'Stovner stadion'!D4</f>
        <v>11er</v>
      </c>
      <c r="E161" s="38" t="str">
        <f>'Stovner stadion'!E4</f>
        <v>Ja</v>
      </c>
      <c r="F161" s="40" t="str">
        <f>'Stovner stadion'!F4</f>
        <v>Grus</v>
      </c>
      <c r="G161" s="43">
        <f>'Stovner stadion'!G4</f>
        <v>0</v>
      </c>
      <c r="H161" s="43">
        <f>'Stovner stadion'!H4</f>
        <v>0</v>
      </c>
      <c r="I161" s="43">
        <f>'Stovner stadion'!I4</f>
        <v>0</v>
      </c>
      <c r="J161" s="43">
        <f>'Stovner stadion'!J4</f>
        <v>0</v>
      </c>
      <c r="K161" s="43">
        <f>'Stovner stadion'!K4</f>
        <v>38</v>
      </c>
      <c r="L161" s="43">
        <f>'Stovner stadion'!L4</f>
        <v>0</v>
      </c>
      <c r="M161" s="43">
        <f>'Stovner stadion'!M4</f>
        <v>0</v>
      </c>
      <c r="N161" s="43">
        <f>'Stovner stadion'!N4</f>
        <v>0</v>
      </c>
      <c r="O161" s="43">
        <f>'Stovner stadion'!O4</f>
        <v>0</v>
      </c>
      <c r="P161" s="43">
        <f>'Stovner stadion'!P4</f>
        <v>12</v>
      </c>
      <c r="Q161" s="43">
        <f>'Stovner stadion'!Q4</f>
        <v>0</v>
      </c>
    </row>
    <row r="162" spans="1:17" ht="12.75" x14ac:dyDescent="0.2">
      <c r="A162" s="38" t="str">
        <f>'Tonsenhagen idr.park'!A3</f>
        <v>Tonsenhagen KG11</v>
      </c>
      <c r="B162" s="38">
        <f>'Tonsenhagen idr.park'!B3</f>
        <v>0</v>
      </c>
      <c r="C162" s="38">
        <f>'Tonsenhagen idr.park'!C3</f>
        <v>0</v>
      </c>
      <c r="D162" s="38" t="str">
        <f>'Tonsenhagen idr.park'!D3</f>
        <v>11er</v>
      </c>
      <c r="E162" s="38" t="str">
        <f>'Tonsenhagen idr.park'!E3</f>
        <v>Ja</v>
      </c>
      <c r="F162" s="40" t="str">
        <f>'Tonsenhagen idr.park'!F3</f>
        <v>Kunstgress</v>
      </c>
      <c r="G162" s="43">
        <f>'Tonsenhagen idr.park'!G3</f>
        <v>0</v>
      </c>
      <c r="H162" s="43">
        <f>'Tonsenhagen idr.park'!H3</f>
        <v>0</v>
      </c>
      <c r="I162" s="43">
        <f>'Tonsenhagen idr.park'!I3</f>
        <v>0</v>
      </c>
      <c r="J162" s="43">
        <f>'Tonsenhagen idr.park'!J3</f>
        <v>50</v>
      </c>
      <c r="K162" s="43">
        <f>'Tonsenhagen idr.park'!K3</f>
        <v>0</v>
      </c>
      <c r="L162" s="43">
        <f>'Tonsenhagen idr.park'!L3</f>
        <v>0</v>
      </c>
      <c r="M162" s="43">
        <f>'Tonsenhagen idr.park'!M3</f>
        <v>0</v>
      </c>
      <c r="N162" s="43">
        <f>'Tonsenhagen idr.park'!N3</f>
        <v>0</v>
      </c>
      <c r="O162" s="43">
        <f>'Tonsenhagen idr.park'!O3</f>
        <v>0</v>
      </c>
      <c r="P162" s="43">
        <f>'Tonsenhagen idr.park'!P3</f>
        <v>0</v>
      </c>
      <c r="Q162" s="43">
        <f>'Tonsenhagen idr.park'!Q3</f>
        <v>0</v>
      </c>
    </row>
    <row r="163" spans="1:17" ht="12.75" x14ac:dyDescent="0.2">
      <c r="A163" s="38" t="str">
        <f>'Tonsenhagen idr.park'!A4</f>
        <v>Tonsenhagen KG7</v>
      </c>
      <c r="B163" s="38">
        <f>'Tonsenhagen idr.park'!B4</f>
        <v>0</v>
      </c>
      <c r="C163" s="38">
        <f>'Tonsenhagen idr.park'!C4</f>
        <v>0</v>
      </c>
      <c r="D163" s="38" t="str">
        <f>'Tonsenhagen idr.park'!D4</f>
        <v>7er</v>
      </c>
      <c r="E163" s="38" t="str">
        <f>'Tonsenhagen idr.park'!E4</f>
        <v>Ja</v>
      </c>
      <c r="F163" s="40" t="str">
        <f>'Tonsenhagen idr.park'!F4</f>
        <v>Kunstgress</v>
      </c>
      <c r="G163" s="43">
        <f>'Tonsenhagen idr.park'!G4</f>
        <v>0</v>
      </c>
      <c r="H163" s="43">
        <f>'Tonsenhagen idr.park'!H4</f>
        <v>0</v>
      </c>
      <c r="I163" s="43">
        <f>'Tonsenhagen idr.park'!I4</f>
        <v>0</v>
      </c>
      <c r="J163" s="43">
        <f>'Tonsenhagen idr.park'!J4</f>
        <v>12.5</v>
      </c>
      <c r="K163" s="43">
        <f>'Tonsenhagen idr.park'!K4</f>
        <v>0</v>
      </c>
      <c r="L163" s="43">
        <f>'Tonsenhagen idr.park'!L4</f>
        <v>0</v>
      </c>
      <c r="M163" s="43">
        <f>'Tonsenhagen idr.park'!M4</f>
        <v>0</v>
      </c>
      <c r="N163" s="43">
        <f>'Tonsenhagen idr.park'!N4</f>
        <v>0</v>
      </c>
      <c r="O163" s="43">
        <f>'Tonsenhagen idr.park'!O4</f>
        <v>0</v>
      </c>
      <c r="P163" s="43">
        <f>'Tonsenhagen idr.park'!P4</f>
        <v>0</v>
      </c>
      <c r="Q163" s="43">
        <f>'Tonsenhagen idr.park'!Q4</f>
        <v>0</v>
      </c>
    </row>
    <row r="164" spans="1:17" ht="12.75" x14ac:dyDescent="0.2">
      <c r="A164" s="38" t="str">
        <f>'Tonsenhagen skole'!A3</f>
        <v>Tonsenhagen skole G9</v>
      </c>
      <c r="B164" s="38">
        <f>'Tonsenhagen skole'!B3</f>
        <v>0</v>
      </c>
      <c r="C164" s="38">
        <f>'Tonsenhagen skole'!C3</f>
        <v>0</v>
      </c>
      <c r="D164" s="38" t="str">
        <f>'Tonsenhagen skole'!D3</f>
        <v>9er</v>
      </c>
      <c r="E164" s="38" t="str">
        <f>'Tonsenhagen skole'!E3</f>
        <v>Nei</v>
      </c>
      <c r="F164" s="40" t="str">
        <f>'Tonsenhagen skole'!F3</f>
        <v>Grus</v>
      </c>
      <c r="G164" s="43">
        <f>'Tonsenhagen skole'!G3</f>
        <v>0</v>
      </c>
      <c r="H164" s="43">
        <f>'Tonsenhagen skole'!H3</f>
        <v>0</v>
      </c>
      <c r="I164" s="43">
        <f>'Tonsenhagen skole'!I3</f>
        <v>0</v>
      </c>
      <c r="J164" s="43">
        <f>'Tonsenhagen skole'!J3</f>
        <v>16.666666666666664</v>
      </c>
      <c r="K164" s="43">
        <f>'Tonsenhagen skole'!K3</f>
        <v>0</v>
      </c>
      <c r="L164" s="43">
        <f>'Tonsenhagen skole'!L3</f>
        <v>0</v>
      </c>
      <c r="M164" s="43">
        <f>'Tonsenhagen skole'!M3</f>
        <v>0</v>
      </c>
      <c r="N164" s="43">
        <f>'Tonsenhagen skole'!N3</f>
        <v>0</v>
      </c>
      <c r="O164" s="43">
        <f>'Tonsenhagen skole'!O3</f>
        <v>0</v>
      </c>
      <c r="P164" s="43">
        <f>'Tonsenhagen skole'!P3</f>
        <v>0</v>
      </c>
      <c r="Q164" s="43">
        <f>'Tonsenhagen skole'!Q3</f>
        <v>0</v>
      </c>
    </row>
    <row r="165" spans="1:17" ht="12.75" x14ac:dyDescent="0.2">
      <c r="A165" s="38" t="str">
        <f>'Trasop idr.park'!A3</f>
        <v>Trasop KG11</v>
      </c>
      <c r="B165" s="38">
        <f>'Trasop idr.park'!B3</f>
        <v>0</v>
      </c>
      <c r="C165" s="38">
        <f>'Trasop idr.park'!C3</f>
        <v>0</v>
      </c>
      <c r="D165" s="38" t="str">
        <f>'Trasop idr.park'!D3</f>
        <v>11er</v>
      </c>
      <c r="E165" s="38" t="str">
        <f>'Trasop idr.park'!E3</f>
        <v>Ja</v>
      </c>
      <c r="F165" s="40" t="str">
        <f>'Trasop idr.park'!F3</f>
        <v>Kunstgress</v>
      </c>
      <c r="G165" s="43">
        <f>'Trasop idr.park'!G3</f>
        <v>0</v>
      </c>
      <c r="H165" s="43">
        <f>'Trasop idr.park'!H3</f>
        <v>0</v>
      </c>
      <c r="I165" s="43">
        <f>'Trasop idr.park'!I3</f>
        <v>0</v>
      </c>
      <c r="J165" s="43">
        <f>'Trasop idr.park'!J3</f>
        <v>48.5</v>
      </c>
      <c r="K165" s="43">
        <f>'Trasop idr.park'!K3</f>
        <v>1.5</v>
      </c>
      <c r="L165" s="43">
        <f>'Trasop idr.park'!L3</f>
        <v>0</v>
      </c>
      <c r="M165" s="43">
        <f>'Trasop idr.park'!M3</f>
        <v>0</v>
      </c>
      <c r="N165" s="43">
        <f>'Trasop idr.park'!N3</f>
        <v>0</v>
      </c>
      <c r="O165" s="43">
        <f>'Trasop idr.park'!O3</f>
        <v>0</v>
      </c>
      <c r="P165" s="43">
        <f>'Trasop idr.park'!P3</f>
        <v>0</v>
      </c>
      <c r="Q165" s="43">
        <f>'Trasop idr.park'!Q3</f>
        <v>0</v>
      </c>
    </row>
    <row r="166" spans="1:17" ht="12.75" x14ac:dyDescent="0.2">
      <c r="A166" s="38" t="str">
        <f>'Trasop idr.park'!A4</f>
        <v>Trasop Friidrett</v>
      </c>
      <c r="B166" s="38">
        <f>'Trasop idr.park'!B4</f>
        <v>0</v>
      </c>
      <c r="C166" s="38">
        <f>'Trasop idr.park'!C4</f>
        <v>0</v>
      </c>
      <c r="D166" s="38" t="str">
        <f>'Trasop idr.park'!D4</f>
        <v>11er</v>
      </c>
      <c r="E166" s="38" t="str">
        <f>'Trasop idr.park'!E4</f>
        <v>Ja</v>
      </c>
      <c r="F166" s="40" t="str">
        <f>'Trasop idr.park'!F4</f>
        <v>Kunstgress</v>
      </c>
      <c r="G166" s="43">
        <f>'Trasop idr.park'!G4</f>
        <v>0</v>
      </c>
      <c r="H166" s="43">
        <f>'Trasop idr.park'!H4</f>
        <v>0</v>
      </c>
      <c r="I166" s="43">
        <f>'Trasop idr.park'!I4</f>
        <v>0</v>
      </c>
      <c r="J166" s="43">
        <f>'Trasop idr.park'!J4</f>
        <v>0</v>
      </c>
      <c r="K166" s="43">
        <f>'Trasop idr.park'!K4</f>
        <v>2.5</v>
      </c>
      <c r="L166" s="43">
        <f>'Trasop idr.park'!L4</f>
        <v>0</v>
      </c>
      <c r="M166" s="43">
        <f>'Trasop idr.park'!M4</f>
        <v>0</v>
      </c>
      <c r="N166" s="43">
        <f>'Trasop idr.park'!N4</f>
        <v>0</v>
      </c>
      <c r="O166" s="43">
        <f>'Trasop idr.park'!O4</f>
        <v>0</v>
      </c>
      <c r="P166" s="43">
        <f>'Trasop idr.park'!P4</f>
        <v>0</v>
      </c>
      <c r="Q166" s="43">
        <f>'Trasop idr.park'!Q4</f>
        <v>0</v>
      </c>
    </row>
    <row r="167" spans="1:17" ht="12.75" x14ac:dyDescent="0.2">
      <c r="A167" s="38" t="str">
        <f>'Trasop idr.park'!A5</f>
        <v>Trasop KG9</v>
      </c>
      <c r="B167" s="38">
        <f>'Trasop idr.park'!B5</f>
        <v>0</v>
      </c>
      <c r="C167" s="38">
        <f>'Trasop idr.park'!C5</f>
        <v>0</v>
      </c>
      <c r="D167" s="38" t="str">
        <f>'Trasop idr.park'!D5</f>
        <v>9er</v>
      </c>
      <c r="E167" s="38" t="str">
        <f>'Trasop idr.park'!E5</f>
        <v>Ja</v>
      </c>
      <c r="F167" s="40" t="str">
        <f>'Trasop idr.park'!F5</f>
        <v>Kunstgress</v>
      </c>
      <c r="G167" s="43">
        <f>'Trasop idr.park'!G5</f>
        <v>0</v>
      </c>
      <c r="H167" s="43">
        <f>'Trasop idr.park'!H5</f>
        <v>0</v>
      </c>
      <c r="I167" s="43">
        <f>'Trasop idr.park'!I5</f>
        <v>0</v>
      </c>
      <c r="J167" s="43">
        <f>'Trasop idr.park'!J5</f>
        <v>25</v>
      </c>
      <c r="K167" s="43">
        <f>'Trasop idr.park'!K5</f>
        <v>0</v>
      </c>
      <c r="L167" s="43">
        <f>'Trasop idr.park'!L5</f>
        <v>0</v>
      </c>
      <c r="M167" s="43">
        <f>'Trasop idr.park'!M5</f>
        <v>0</v>
      </c>
      <c r="N167" s="43">
        <f>'Trasop idr.park'!N5</f>
        <v>0</v>
      </c>
      <c r="O167" s="43">
        <f>'Trasop idr.park'!O5</f>
        <v>0</v>
      </c>
      <c r="P167" s="43">
        <f>'Trasop idr.park'!P5</f>
        <v>0</v>
      </c>
      <c r="Q167" s="43">
        <f>'Trasop idr.park'!Q5</f>
        <v>0</v>
      </c>
    </row>
    <row r="168" spans="1:17" ht="12.75" x14ac:dyDescent="0.2">
      <c r="A168" s="38" t="str">
        <f>'Trasop idr.park'!A6</f>
        <v>Trasop KG7</v>
      </c>
      <c r="B168" s="38">
        <f>'Trasop idr.park'!B6</f>
        <v>0</v>
      </c>
      <c r="C168" s="38">
        <f>'Trasop idr.park'!C6</f>
        <v>0</v>
      </c>
      <c r="D168" s="38" t="str">
        <f>'Trasop idr.park'!D6</f>
        <v>7er</v>
      </c>
      <c r="E168" s="38" t="str">
        <f>'Trasop idr.park'!E6</f>
        <v>Ja</v>
      </c>
      <c r="F168" s="40" t="str">
        <f>'Trasop idr.park'!F6</f>
        <v>Kunstgress</v>
      </c>
      <c r="G168" s="43">
        <f>'Trasop idr.park'!G6</f>
        <v>0</v>
      </c>
      <c r="H168" s="43">
        <f>'Trasop idr.park'!H6</f>
        <v>0</v>
      </c>
      <c r="I168" s="43">
        <f>'Trasop idr.park'!I6</f>
        <v>0</v>
      </c>
      <c r="J168" s="43">
        <f>'Trasop idr.park'!J6</f>
        <v>12.5</v>
      </c>
      <c r="K168" s="43">
        <f>'Trasop idr.park'!K6</f>
        <v>0</v>
      </c>
      <c r="L168" s="43">
        <f>'Trasop idr.park'!L6</f>
        <v>0</v>
      </c>
      <c r="M168" s="43">
        <f>'Trasop idr.park'!M6</f>
        <v>0</v>
      </c>
      <c r="N168" s="43">
        <f>'Trasop idr.park'!N6</f>
        <v>0</v>
      </c>
      <c r="O168" s="43">
        <f>'Trasop idr.park'!O6</f>
        <v>0</v>
      </c>
      <c r="P168" s="43">
        <f>'Trasop idr.park'!P6</f>
        <v>0</v>
      </c>
      <c r="Q168" s="43">
        <f>'Trasop idr.park'!Q6</f>
        <v>0</v>
      </c>
    </row>
    <row r="169" spans="1:17" ht="12.75" x14ac:dyDescent="0.2">
      <c r="A169" s="38" t="str">
        <f>'Trasop idr.park'!A7</f>
        <v>Trasop KG5</v>
      </c>
      <c r="B169" s="38">
        <f>'Trasop idr.park'!B7</f>
        <v>0</v>
      </c>
      <c r="C169" s="38">
        <f>'Trasop idr.park'!C7</f>
        <v>0</v>
      </c>
      <c r="D169" s="38" t="str">
        <f>'Trasop idr.park'!D7</f>
        <v>5er</v>
      </c>
      <c r="E169" s="38" t="str">
        <f>'Trasop idr.park'!E7</f>
        <v>Ja</v>
      </c>
      <c r="F169" s="40" t="str">
        <f>'Trasop idr.park'!F7</f>
        <v>Kunstgress</v>
      </c>
      <c r="G169" s="43">
        <f>'Trasop idr.park'!G7</f>
        <v>0</v>
      </c>
      <c r="H169" s="43">
        <f>'Trasop idr.park'!H7</f>
        <v>0</v>
      </c>
      <c r="I169" s="43">
        <f>'Trasop idr.park'!I7</f>
        <v>0</v>
      </c>
      <c r="J169" s="43">
        <f>'Trasop idr.park'!J7</f>
        <v>6.25</v>
      </c>
      <c r="K169" s="43">
        <f>'Trasop idr.park'!K7</f>
        <v>0</v>
      </c>
      <c r="L169" s="43">
        <f>'Trasop idr.park'!L7</f>
        <v>0</v>
      </c>
      <c r="M169" s="43">
        <f>'Trasop idr.park'!M7</f>
        <v>0</v>
      </c>
      <c r="N169" s="43">
        <f>'Trasop idr.park'!N7</f>
        <v>0</v>
      </c>
      <c r="O169" s="43">
        <f>'Trasop idr.park'!O7</f>
        <v>0</v>
      </c>
      <c r="P169" s="43">
        <f>'Trasop idr.park'!P7</f>
        <v>0</v>
      </c>
      <c r="Q169" s="43">
        <f>'Trasop idr.park'!Q7</f>
        <v>0</v>
      </c>
    </row>
    <row r="170" spans="1:17" ht="12.75" x14ac:dyDescent="0.2">
      <c r="A170" s="38" t="str">
        <f>'Tveita idr.park'!A3</f>
        <v>Tveita KG7</v>
      </c>
      <c r="B170" s="38">
        <f>'Tveita idr.park'!B3</f>
        <v>0</v>
      </c>
      <c r="C170" s="38">
        <f>'Tveita idr.park'!C3</f>
        <v>0</v>
      </c>
      <c r="D170" s="38" t="str">
        <f>'Tveita idr.park'!D3</f>
        <v>7er</v>
      </c>
      <c r="E170" s="38" t="str">
        <f>'Tveita idr.park'!E3</f>
        <v>Ja</v>
      </c>
      <c r="F170" s="40" t="str">
        <f>'Tveita idr.park'!F3</f>
        <v>Kunstgress</v>
      </c>
      <c r="G170" s="43">
        <f>'Tveita idr.park'!G3</f>
        <v>0</v>
      </c>
      <c r="H170" s="43">
        <f>'Tveita idr.park'!H3</f>
        <v>0</v>
      </c>
      <c r="I170" s="43">
        <f>'Tveita idr.park'!I3</f>
        <v>0</v>
      </c>
      <c r="J170" s="43">
        <f>'Tveita idr.park'!J3</f>
        <v>12.5</v>
      </c>
      <c r="K170" s="43">
        <f>'Tveita idr.park'!K3</f>
        <v>0</v>
      </c>
      <c r="L170" s="43">
        <f>'Tveita idr.park'!L3</f>
        <v>0</v>
      </c>
      <c r="M170" s="43">
        <f>'Tveita idr.park'!M3</f>
        <v>0</v>
      </c>
      <c r="N170" s="43">
        <f>'Tveita idr.park'!N3</f>
        <v>0</v>
      </c>
      <c r="O170" s="43">
        <f>'Tveita idr.park'!O3</f>
        <v>0</v>
      </c>
      <c r="P170" s="43">
        <f>'Tveita idr.park'!P3</f>
        <v>0</v>
      </c>
      <c r="Q170" s="43">
        <f>'Tveita idr.park'!Q3</f>
        <v>0</v>
      </c>
    </row>
    <row r="171" spans="1:17" ht="12.75" x14ac:dyDescent="0.2">
      <c r="A171" s="38" t="str">
        <f>'Tveita idr.park'!A4</f>
        <v>Tveita G11</v>
      </c>
      <c r="B171" s="38">
        <f>'Tveita idr.park'!B4</f>
        <v>0</v>
      </c>
      <c r="C171" s="38">
        <f>'Tveita idr.park'!C4</f>
        <v>0</v>
      </c>
      <c r="D171" s="38" t="str">
        <f>'Tveita idr.park'!D4</f>
        <v>11er</v>
      </c>
      <c r="E171" s="38" t="str">
        <f>'Tveita idr.park'!E4</f>
        <v>Nei</v>
      </c>
      <c r="F171" s="40" t="str">
        <f>'Tveita idr.park'!F4</f>
        <v>Grus</v>
      </c>
      <c r="G171" s="43">
        <f>'Tveita idr.park'!G4</f>
        <v>0</v>
      </c>
      <c r="H171" s="43">
        <f>'Tveita idr.park'!H4</f>
        <v>0</v>
      </c>
      <c r="I171" s="43">
        <f>'Tveita idr.park'!I4</f>
        <v>0</v>
      </c>
      <c r="J171" s="43">
        <f>'Tveita idr.park'!J4</f>
        <v>33.333333333333329</v>
      </c>
      <c r="K171" s="43">
        <f>'Tveita idr.park'!K4</f>
        <v>0</v>
      </c>
      <c r="L171" s="43">
        <f>'Tveita idr.park'!L4</f>
        <v>0</v>
      </c>
      <c r="M171" s="43">
        <f>'Tveita idr.park'!M4</f>
        <v>0</v>
      </c>
      <c r="N171" s="43">
        <f>'Tveita idr.park'!N4</f>
        <v>0</v>
      </c>
      <c r="O171" s="43">
        <f>'Tveita idr.park'!O4</f>
        <v>0</v>
      </c>
      <c r="P171" s="43">
        <f>'Tveita idr.park'!P4</f>
        <v>0</v>
      </c>
      <c r="Q171" s="43">
        <f>'Tveita idr.park'!Q4</f>
        <v>0</v>
      </c>
    </row>
    <row r="172" spans="1:17" ht="12.75" x14ac:dyDescent="0.2">
      <c r="A172" s="38" t="str">
        <f>Tørteberg!A3</f>
        <v>Tørteberg KG11-1</v>
      </c>
      <c r="B172" s="38">
        <f>Tørteberg!B3</f>
        <v>0</v>
      </c>
      <c r="C172" s="38">
        <f>Tørteberg!C3</f>
        <v>0</v>
      </c>
      <c r="D172" s="38" t="str">
        <f>Tørteberg!D3</f>
        <v>11er</v>
      </c>
      <c r="E172" s="38" t="str">
        <f>Tørteberg!E3</f>
        <v>Ja</v>
      </c>
      <c r="F172" s="40" t="str">
        <f>Tørteberg!F3</f>
        <v>Kunstgress</v>
      </c>
      <c r="G172" s="43">
        <f>Tørteberg!G3</f>
        <v>0</v>
      </c>
      <c r="H172" s="43">
        <f>Tørteberg!H3</f>
        <v>0</v>
      </c>
      <c r="I172" s="43">
        <f>Tørteberg!I3</f>
        <v>0</v>
      </c>
      <c r="J172" s="43">
        <f>Tørteberg!J3</f>
        <v>50</v>
      </c>
      <c r="K172" s="43">
        <f>Tørteberg!K3</f>
        <v>0</v>
      </c>
      <c r="L172" s="43">
        <f>Tørteberg!L3</f>
        <v>0</v>
      </c>
      <c r="M172" s="43">
        <f>Tørteberg!M3</f>
        <v>0</v>
      </c>
      <c r="N172" s="43">
        <f>Tørteberg!N3</f>
        <v>0</v>
      </c>
      <c r="O172" s="43">
        <f>Tørteberg!O3</f>
        <v>0</v>
      </c>
      <c r="P172" s="43">
        <f>Tørteberg!P3</f>
        <v>0</v>
      </c>
      <c r="Q172" s="43">
        <f>Tørteberg!Q3</f>
        <v>0</v>
      </c>
    </row>
    <row r="173" spans="1:17" ht="12.75" x14ac:dyDescent="0.2">
      <c r="A173" s="38" t="str">
        <f>Tørteberg!A4</f>
        <v>Tørteberg KG11-2</v>
      </c>
      <c r="B173" s="38">
        <f>Tørteberg!B4</f>
        <v>0</v>
      </c>
      <c r="C173" s="38">
        <f>Tørteberg!C4</f>
        <v>0</v>
      </c>
      <c r="D173" s="38" t="str">
        <f>Tørteberg!D4</f>
        <v>11er</v>
      </c>
      <c r="E173" s="38" t="str">
        <f>Tørteberg!E4</f>
        <v>Ja</v>
      </c>
      <c r="F173" s="40" t="str">
        <f>Tørteberg!F4</f>
        <v>Kunstgress</v>
      </c>
      <c r="G173" s="43">
        <f>Tørteberg!G4</f>
        <v>0</v>
      </c>
      <c r="H173" s="43">
        <f>Tørteberg!H4</f>
        <v>0</v>
      </c>
      <c r="I173" s="43">
        <f>Tørteberg!I4</f>
        <v>0</v>
      </c>
      <c r="J173" s="43">
        <f>Tørteberg!J4</f>
        <v>50</v>
      </c>
      <c r="K173" s="43">
        <f>Tørteberg!K4</f>
        <v>0</v>
      </c>
      <c r="L173" s="43">
        <f>Tørteberg!L4</f>
        <v>0</v>
      </c>
      <c r="M173" s="43">
        <f>Tørteberg!M4</f>
        <v>0</v>
      </c>
      <c r="N173" s="43">
        <f>Tørteberg!N4</f>
        <v>0</v>
      </c>
      <c r="O173" s="43">
        <f>Tørteberg!O4</f>
        <v>0</v>
      </c>
      <c r="P173" s="43">
        <f>Tørteberg!P4</f>
        <v>0</v>
      </c>
      <c r="Q173" s="43">
        <f>Tørteberg!Q4</f>
        <v>0</v>
      </c>
    </row>
    <row r="174" spans="1:17" ht="12.75" x14ac:dyDescent="0.2">
      <c r="A174" s="38" t="str">
        <f>'Ullern idr.park'!A3</f>
        <v>Ullern KG11-1</v>
      </c>
      <c r="B174" s="38">
        <f>'Ullern idr.park'!B3</f>
        <v>0</v>
      </c>
      <c r="C174" s="38">
        <f>'Ullern idr.park'!C3</f>
        <v>0</v>
      </c>
      <c r="D174" s="38" t="str">
        <f>'Ullern idr.park'!D3</f>
        <v>11er</v>
      </c>
      <c r="E174" s="38" t="str">
        <f>'Ullern idr.park'!E3</f>
        <v>Ja</v>
      </c>
      <c r="F174" s="40" t="str">
        <f>'Ullern idr.park'!F3</f>
        <v>Kunstgress</v>
      </c>
      <c r="G174" s="43">
        <f>'Ullern idr.park'!G3</f>
        <v>0</v>
      </c>
      <c r="H174" s="43">
        <f>'Ullern idr.park'!H3</f>
        <v>0</v>
      </c>
      <c r="I174" s="43">
        <f>'Ullern idr.park'!I3</f>
        <v>0</v>
      </c>
      <c r="J174" s="43">
        <f>'Ullern idr.park'!J3</f>
        <v>50</v>
      </c>
      <c r="K174" s="43">
        <f>'Ullern idr.park'!K3</f>
        <v>0</v>
      </c>
      <c r="L174" s="43">
        <f>'Ullern idr.park'!L3</f>
        <v>0</v>
      </c>
      <c r="M174" s="43">
        <f>'Ullern idr.park'!M3</f>
        <v>0</v>
      </c>
      <c r="N174" s="43">
        <f>'Ullern idr.park'!N3</f>
        <v>0</v>
      </c>
      <c r="O174" s="43">
        <f>'Ullern idr.park'!O3</f>
        <v>0</v>
      </c>
      <c r="P174" s="43">
        <f>'Ullern idr.park'!P3</f>
        <v>0</v>
      </c>
      <c r="Q174" s="43">
        <f>'Ullern idr.park'!Q3</f>
        <v>0</v>
      </c>
    </row>
    <row r="175" spans="1:17" ht="12.75" x14ac:dyDescent="0.2">
      <c r="A175" s="38" t="str">
        <f>'Ullern idr.park'!A4</f>
        <v>Ullern KG11-2</v>
      </c>
      <c r="B175" s="38">
        <f>'Ullern idr.park'!B4</f>
        <v>0</v>
      </c>
      <c r="C175" s="38">
        <f>'Ullern idr.park'!C4</f>
        <v>0</v>
      </c>
      <c r="D175" s="38" t="str">
        <f>'Ullern idr.park'!D4</f>
        <v>11er</v>
      </c>
      <c r="E175" s="38" t="str">
        <f>'Ullern idr.park'!E4</f>
        <v>Ja</v>
      </c>
      <c r="F175" s="40" t="str">
        <f>'Ullern idr.park'!F4</f>
        <v>Kunstgress</v>
      </c>
      <c r="G175" s="43">
        <f>'Ullern idr.park'!G4</f>
        <v>0</v>
      </c>
      <c r="H175" s="43">
        <f>'Ullern idr.park'!H4</f>
        <v>0</v>
      </c>
      <c r="I175" s="43">
        <f>'Ullern idr.park'!I4</f>
        <v>0</v>
      </c>
      <c r="J175" s="43">
        <f>'Ullern idr.park'!J4</f>
        <v>50</v>
      </c>
      <c r="K175" s="43">
        <f>'Ullern idr.park'!K4</f>
        <v>0</v>
      </c>
      <c r="L175" s="43">
        <f>'Ullern idr.park'!L4</f>
        <v>0</v>
      </c>
      <c r="M175" s="43">
        <f>'Ullern idr.park'!M4</f>
        <v>0</v>
      </c>
      <c r="N175" s="43">
        <f>'Ullern idr.park'!N4</f>
        <v>0</v>
      </c>
      <c r="O175" s="43">
        <f>'Ullern idr.park'!O4</f>
        <v>0</v>
      </c>
      <c r="P175" s="43">
        <f>'Ullern idr.park'!P4</f>
        <v>0</v>
      </c>
      <c r="Q175" s="43">
        <f>'Ullern idr.park'!Q4</f>
        <v>0</v>
      </c>
    </row>
    <row r="176" spans="1:17" ht="12.75" x14ac:dyDescent="0.2">
      <c r="A176" s="38" t="str">
        <f>'Ullern idr.park'!A5</f>
        <v>Ullern KG7</v>
      </c>
      <c r="B176" s="38">
        <f>'Ullern idr.park'!B5</f>
        <v>0</v>
      </c>
      <c r="C176" s="38">
        <f>'Ullern idr.park'!C5</f>
        <v>0</v>
      </c>
      <c r="D176" s="38" t="str">
        <f>'Ullern idr.park'!D5</f>
        <v>7er</v>
      </c>
      <c r="E176" s="38" t="str">
        <f>'Ullern idr.park'!E5</f>
        <v>Nei</v>
      </c>
      <c r="F176" s="40" t="str">
        <f>'Ullern idr.park'!F5</f>
        <v>Kunstgress</v>
      </c>
      <c r="G176" s="43">
        <f>'Ullern idr.park'!G5</f>
        <v>0</v>
      </c>
      <c r="H176" s="43">
        <f>'Ullern idr.park'!H5</f>
        <v>0</v>
      </c>
      <c r="I176" s="43">
        <f>'Ullern idr.park'!I5</f>
        <v>0</v>
      </c>
      <c r="J176" s="43">
        <f>'Ullern idr.park'!J5</f>
        <v>8.3333333333333321</v>
      </c>
      <c r="K176" s="43">
        <f>'Ullern idr.park'!K5</f>
        <v>0</v>
      </c>
      <c r="L176" s="43">
        <f>'Ullern idr.park'!L5</f>
        <v>0</v>
      </c>
      <c r="M176" s="43">
        <f>'Ullern idr.park'!M5</f>
        <v>0</v>
      </c>
      <c r="N176" s="43">
        <f>'Ullern idr.park'!N5</f>
        <v>0</v>
      </c>
      <c r="O176" s="43">
        <f>'Ullern idr.park'!O5</f>
        <v>0</v>
      </c>
      <c r="P176" s="43">
        <f>'Ullern idr.park'!P5</f>
        <v>0</v>
      </c>
      <c r="Q176" s="43">
        <f>'Ullern idr.park'!Q5</f>
        <v>0</v>
      </c>
    </row>
    <row r="177" spans="1:17" ht="12.75" x14ac:dyDescent="0.2">
      <c r="A177" s="38" t="str">
        <f>'Valle Hovin idr.park'!A3</f>
        <v>Valle Hovin KG11-1</v>
      </c>
      <c r="B177" s="38">
        <f>'Valle Hovin idr.park'!B3</f>
        <v>0</v>
      </c>
      <c r="C177" s="38">
        <f>'Valle Hovin idr.park'!C3</f>
        <v>0</v>
      </c>
      <c r="D177" s="38" t="str">
        <f>'Valle Hovin idr.park'!D3</f>
        <v>11er</v>
      </c>
      <c r="E177" s="38" t="str">
        <f>'Valle Hovin idr.park'!E3</f>
        <v>Ja</v>
      </c>
      <c r="F177" s="40" t="str">
        <f>'Valle Hovin idr.park'!F3</f>
        <v>Kunstgress</v>
      </c>
      <c r="G177" s="43">
        <f>'Valle Hovin idr.park'!G3</f>
        <v>0</v>
      </c>
      <c r="H177" s="43">
        <f>'Valle Hovin idr.park'!H3</f>
        <v>0</v>
      </c>
      <c r="I177" s="43">
        <f>'Valle Hovin idr.park'!I3</f>
        <v>0</v>
      </c>
      <c r="J177" s="43">
        <f>'Valle Hovin idr.park'!J3</f>
        <v>50</v>
      </c>
      <c r="K177" s="43">
        <f>'Valle Hovin idr.park'!K3</f>
        <v>0</v>
      </c>
      <c r="L177" s="43">
        <f>'Valle Hovin idr.park'!L3</f>
        <v>0</v>
      </c>
      <c r="M177" s="43">
        <f>'Valle Hovin idr.park'!M3</f>
        <v>0</v>
      </c>
      <c r="N177" s="43">
        <f>'Valle Hovin idr.park'!N3</f>
        <v>0</v>
      </c>
      <c r="O177" s="43">
        <f>'Valle Hovin idr.park'!O3</f>
        <v>0</v>
      </c>
      <c r="P177" s="43">
        <f>'Valle Hovin idr.park'!P3</f>
        <v>0</v>
      </c>
      <c r="Q177" s="43">
        <f>'Valle Hovin idr.park'!Q3</f>
        <v>0</v>
      </c>
    </row>
    <row r="178" spans="1:17" ht="12.75" x14ac:dyDescent="0.2">
      <c r="A178" s="38" t="str">
        <f>'Valle Hovin idr.park'!A4</f>
        <v>Valle Hovin KG11-2</v>
      </c>
      <c r="B178" s="38">
        <f>'Valle Hovin idr.park'!B4</f>
        <v>0</v>
      </c>
      <c r="C178" s="38">
        <f>'Valle Hovin idr.park'!C4</f>
        <v>0</v>
      </c>
      <c r="D178" s="38" t="str">
        <f>'Valle Hovin idr.park'!D4</f>
        <v>11er</v>
      </c>
      <c r="E178" s="38" t="str">
        <f>'Valle Hovin idr.park'!E4</f>
        <v>Ja</v>
      </c>
      <c r="F178" s="40" t="str">
        <f>'Valle Hovin idr.park'!F4</f>
        <v>Kunstgress</v>
      </c>
      <c r="G178" s="43">
        <f>'Valle Hovin idr.park'!G4</f>
        <v>0</v>
      </c>
      <c r="H178" s="43">
        <f>'Valle Hovin idr.park'!H4</f>
        <v>0</v>
      </c>
      <c r="I178" s="43">
        <f>'Valle Hovin idr.park'!I4</f>
        <v>0</v>
      </c>
      <c r="J178" s="43">
        <f>'Valle Hovin idr.park'!J4</f>
        <v>50</v>
      </c>
      <c r="K178" s="43">
        <f>'Valle Hovin idr.park'!K4</f>
        <v>0</v>
      </c>
      <c r="L178" s="43">
        <f>'Valle Hovin idr.park'!L4</f>
        <v>0</v>
      </c>
      <c r="M178" s="43">
        <f>'Valle Hovin idr.park'!M4</f>
        <v>0</v>
      </c>
      <c r="N178" s="43">
        <f>'Valle Hovin idr.park'!N4</f>
        <v>0</v>
      </c>
      <c r="O178" s="43">
        <f>'Valle Hovin idr.park'!O4</f>
        <v>0</v>
      </c>
      <c r="P178" s="43">
        <f>'Valle Hovin idr.park'!P4</f>
        <v>0</v>
      </c>
      <c r="Q178" s="43">
        <f>'Valle Hovin idr.park'!Q4</f>
        <v>0</v>
      </c>
    </row>
    <row r="179" spans="1:17" ht="12.75" x14ac:dyDescent="0.2">
      <c r="A179" s="38" t="str">
        <f>'Valle Hovin idr.park'!A5</f>
        <v>Valle Hovin N11</v>
      </c>
      <c r="B179" s="38">
        <f>'Valle Hovin idr.park'!B5</f>
        <v>0</v>
      </c>
      <c r="C179" s="38">
        <f>'Valle Hovin idr.park'!C5</f>
        <v>0</v>
      </c>
      <c r="D179" s="38" t="str">
        <f>'Valle Hovin idr.park'!D5</f>
        <v>11er</v>
      </c>
      <c r="E179" s="38" t="str">
        <f>'Valle Hovin idr.park'!E5</f>
        <v>Nei</v>
      </c>
      <c r="F179" s="40" t="str">
        <f>'Valle Hovin idr.park'!F5</f>
        <v>Naturgress</v>
      </c>
      <c r="G179" s="43">
        <f>'Valle Hovin idr.park'!G5</f>
        <v>0</v>
      </c>
      <c r="H179" s="43">
        <f>'Valle Hovin idr.park'!H5</f>
        <v>0</v>
      </c>
      <c r="I179" s="43">
        <f>'Valle Hovin idr.park'!I5</f>
        <v>0</v>
      </c>
      <c r="J179" s="43">
        <f>'Valle Hovin idr.park'!J5</f>
        <v>13.838436256702991</v>
      </c>
      <c r="K179" s="43">
        <f>'Valle Hovin idr.park'!K5</f>
        <v>0</v>
      </c>
      <c r="L179" s="43">
        <f>'Valle Hovin idr.park'!L5</f>
        <v>0</v>
      </c>
      <c r="M179" s="43">
        <f>'Valle Hovin idr.park'!M5</f>
        <v>0</v>
      </c>
      <c r="N179" s="43">
        <f>'Valle Hovin idr.park'!N5</f>
        <v>0</v>
      </c>
      <c r="O179" s="43">
        <f>'Valle Hovin idr.park'!O5</f>
        <v>0</v>
      </c>
      <c r="P179" s="43">
        <f>'Valle Hovin idr.park'!P5</f>
        <v>0</v>
      </c>
      <c r="Q179" s="43">
        <f>'Valle Hovin idr.park'!Q5</f>
        <v>0</v>
      </c>
    </row>
    <row r="180" spans="1:17" ht="12.75" x14ac:dyDescent="0.2">
      <c r="A180" s="38" t="str">
        <f>'Valle Hovin idr.park'!A6</f>
        <v>Valle Hovin N9</v>
      </c>
      <c r="B180" s="38">
        <f>'Valle Hovin idr.park'!B6</f>
        <v>0</v>
      </c>
      <c r="C180" s="38">
        <f>'Valle Hovin idr.park'!C6</f>
        <v>0</v>
      </c>
      <c r="D180" s="38" t="str">
        <f>'Valle Hovin idr.park'!D6</f>
        <v>9er</v>
      </c>
      <c r="E180" s="38" t="str">
        <f>'Valle Hovin idr.park'!E6</f>
        <v>Nei</v>
      </c>
      <c r="F180" s="40" t="str">
        <f>'Valle Hovin idr.park'!F6</f>
        <v>Naturgress</v>
      </c>
      <c r="G180" s="43">
        <f>'Valle Hovin idr.park'!G6</f>
        <v>0</v>
      </c>
      <c r="H180" s="43">
        <f>'Valle Hovin idr.park'!H6</f>
        <v>0</v>
      </c>
      <c r="I180" s="43">
        <f>'Valle Hovin idr.park'!I6</f>
        <v>0</v>
      </c>
      <c r="J180" s="43">
        <f>'Valle Hovin idr.park'!J6</f>
        <v>6.9192181283514955</v>
      </c>
      <c r="K180" s="43">
        <f>'Valle Hovin idr.park'!K6</f>
        <v>0</v>
      </c>
      <c r="L180" s="43">
        <f>'Valle Hovin idr.park'!L6</f>
        <v>0</v>
      </c>
      <c r="M180" s="43">
        <f>'Valle Hovin idr.park'!M6</f>
        <v>0</v>
      </c>
      <c r="N180" s="43">
        <f>'Valle Hovin idr.park'!N6</f>
        <v>0</v>
      </c>
      <c r="O180" s="43">
        <f>'Valle Hovin idr.park'!O6</f>
        <v>0</v>
      </c>
      <c r="P180" s="43">
        <f>'Valle Hovin idr.park'!P6</f>
        <v>0</v>
      </c>
      <c r="Q180" s="43">
        <f>'Valle Hovin idr.park'!Q6</f>
        <v>0</v>
      </c>
    </row>
    <row r="181" spans="1:17" ht="12.75" x14ac:dyDescent="0.2">
      <c r="A181" s="38" t="str">
        <f>'Valle Hovin idr.park'!A7</f>
        <v>Valle Hovin KG7-1</v>
      </c>
      <c r="B181" s="38">
        <f>'Valle Hovin idr.park'!B7</f>
        <v>0</v>
      </c>
      <c r="C181" s="38">
        <f>'Valle Hovin idr.park'!C7</f>
        <v>0</v>
      </c>
      <c r="D181" s="38" t="str">
        <f>'Valle Hovin idr.park'!D7</f>
        <v>7er</v>
      </c>
      <c r="E181" s="38" t="str">
        <f>'Valle Hovin idr.park'!E7</f>
        <v>Ja</v>
      </c>
      <c r="F181" s="40" t="str">
        <f>'Valle Hovin idr.park'!F7</f>
        <v>Kunstgress</v>
      </c>
      <c r="G181" s="43">
        <f>'Valle Hovin idr.park'!G7</f>
        <v>0</v>
      </c>
      <c r="H181" s="43">
        <f>'Valle Hovin idr.park'!H7</f>
        <v>0</v>
      </c>
      <c r="I181" s="43">
        <f>'Valle Hovin idr.park'!I7</f>
        <v>0</v>
      </c>
      <c r="J181" s="43">
        <f>'Valle Hovin idr.park'!J7</f>
        <v>12.5</v>
      </c>
      <c r="K181" s="43">
        <f>'Valle Hovin idr.park'!K7</f>
        <v>0</v>
      </c>
      <c r="L181" s="43">
        <f>'Valle Hovin idr.park'!L7</f>
        <v>0</v>
      </c>
      <c r="M181" s="43">
        <f>'Valle Hovin idr.park'!M7</f>
        <v>0</v>
      </c>
      <c r="N181" s="43">
        <f>'Valle Hovin idr.park'!N7</f>
        <v>0</v>
      </c>
      <c r="O181" s="43">
        <f>'Valle Hovin idr.park'!O7</f>
        <v>0</v>
      </c>
      <c r="P181" s="43">
        <f>'Valle Hovin idr.park'!P7</f>
        <v>0</v>
      </c>
      <c r="Q181" s="43">
        <f>'Valle Hovin idr.park'!Q7</f>
        <v>0</v>
      </c>
    </row>
    <row r="182" spans="1:17" ht="12.75" x14ac:dyDescent="0.2">
      <c r="A182" s="38" t="str">
        <f>'Valle Hovin idr.park'!A8</f>
        <v>Valle Hovin KG7-2</v>
      </c>
      <c r="B182" s="38">
        <f>'Valle Hovin idr.park'!B8</f>
        <v>0</v>
      </c>
      <c r="C182" s="38">
        <f>'Valle Hovin idr.park'!C8</f>
        <v>0</v>
      </c>
      <c r="D182" s="38" t="str">
        <f>'Valle Hovin idr.park'!D8</f>
        <v>7er</v>
      </c>
      <c r="E182" s="38" t="str">
        <f>'Valle Hovin idr.park'!E8</f>
        <v>Ja</v>
      </c>
      <c r="F182" s="40" t="str">
        <f>'Valle Hovin idr.park'!F8</f>
        <v>Kunstgress</v>
      </c>
      <c r="G182" s="43">
        <f>'Valle Hovin idr.park'!G8</f>
        <v>0</v>
      </c>
      <c r="H182" s="43">
        <f>'Valle Hovin idr.park'!H8</f>
        <v>0</v>
      </c>
      <c r="I182" s="43">
        <f>'Valle Hovin idr.park'!I8</f>
        <v>0</v>
      </c>
      <c r="J182" s="43">
        <f>'Valle Hovin idr.park'!J8</f>
        <v>12.5</v>
      </c>
      <c r="K182" s="43">
        <f>'Valle Hovin idr.park'!K8</f>
        <v>0</v>
      </c>
      <c r="L182" s="43">
        <f>'Valle Hovin idr.park'!L8</f>
        <v>0</v>
      </c>
      <c r="M182" s="43">
        <f>'Valle Hovin idr.park'!M8</f>
        <v>0</v>
      </c>
      <c r="N182" s="43">
        <f>'Valle Hovin idr.park'!N8</f>
        <v>0</v>
      </c>
      <c r="O182" s="43">
        <f>'Valle Hovin idr.park'!O8</f>
        <v>0</v>
      </c>
      <c r="P182" s="43">
        <f>'Valle Hovin idr.park'!P8</f>
        <v>0</v>
      </c>
      <c r="Q182" s="43">
        <f>'Valle Hovin idr.park'!Q8</f>
        <v>0</v>
      </c>
    </row>
    <row r="183" spans="1:17" ht="12.75" x14ac:dyDescent="0.2">
      <c r="A183" s="38" t="str">
        <f>'Valle Hovin idr.park'!A9</f>
        <v>Valle Hovin KG7-3</v>
      </c>
      <c r="B183" s="38">
        <f>'Valle Hovin idr.park'!B9</f>
        <v>0</v>
      </c>
      <c r="C183" s="38">
        <f>'Valle Hovin idr.park'!C9</f>
        <v>0</v>
      </c>
      <c r="D183" s="38" t="str">
        <f>'Valle Hovin idr.park'!D9</f>
        <v>7er</v>
      </c>
      <c r="E183" s="38" t="str">
        <f>'Valle Hovin idr.park'!E9</f>
        <v>Ja</v>
      </c>
      <c r="F183" s="40" t="str">
        <f>'Valle Hovin idr.park'!F9</f>
        <v>Kunstgress</v>
      </c>
      <c r="G183" s="43">
        <f>'Valle Hovin idr.park'!G9</f>
        <v>0</v>
      </c>
      <c r="H183" s="43">
        <f>'Valle Hovin idr.park'!H9</f>
        <v>0</v>
      </c>
      <c r="I183" s="43">
        <f>'Valle Hovin idr.park'!I9</f>
        <v>0</v>
      </c>
      <c r="J183" s="43">
        <f>'Valle Hovin idr.park'!J9</f>
        <v>12.5</v>
      </c>
      <c r="K183" s="43">
        <f>'Valle Hovin idr.park'!K9</f>
        <v>0</v>
      </c>
      <c r="L183" s="43">
        <f>'Valle Hovin idr.park'!L9</f>
        <v>0</v>
      </c>
      <c r="M183" s="43">
        <f>'Valle Hovin idr.park'!M9</f>
        <v>0</v>
      </c>
      <c r="N183" s="43">
        <f>'Valle Hovin idr.park'!N9</f>
        <v>0</v>
      </c>
      <c r="O183" s="43">
        <f>'Valle Hovin idr.park'!O9</f>
        <v>0</v>
      </c>
      <c r="P183" s="43">
        <f>'Valle Hovin idr.park'!P9</f>
        <v>0</v>
      </c>
      <c r="Q183" s="43">
        <f>'Valle Hovin idr.park'!Q9</f>
        <v>0</v>
      </c>
    </row>
    <row r="184" spans="1:17" ht="12.75" x14ac:dyDescent="0.2">
      <c r="A184" s="38" t="str">
        <f>'Veitvet idr.park'!A3</f>
        <v>Veitvet KG11</v>
      </c>
      <c r="B184" s="38">
        <f>'Veitvet idr.park'!B3</f>
        <v>0</v>
      </c>
      <c r="C184" s="38">
        <f>'Veitvet idr.park'!C3</f>
        <v>0</v>
      </c>
      <c r="D184" s="38" t="str">
        <f>'Veitvet idr.park'!D3</f>
        <v>11er</v>
      </c>
      <c r="E184" s="38" t="str">
        <f>'Veitvet idr.park'!E3</f>
        <v>Ja</v>
      </c>
      <c r="F184" s="40" t="str">
        <f>'Veitvet idr.park'!F3</f>
        <v>Kunstgress</v>
      </c>
      <c r="G184" s="43">
        <f>'Veitvet idr.park'!G3</f>
        <v>0</v>
      </c>
      <c r="H184" s="43">
        <f>'Veitvet idr.park'!H3</f>
        <v>0</v>
      </c>
      <c r="I184" s="43">
        <f>'Veitvet idr.park'!I3</f>
        <v>0</v>
      </c>
      <c r="J184" s="43">
        <f>'Veitvet idr.park'!J3</f>
        <v>50</v>
      </c>
      <c r="K184" s="43">
        <f>'Veitvet idr.park'!K3</f>
        <v>0</v>
      </c>
      <c r="L184" s="43">
        <f>'Veitvet idr.park'!L3</f>
        <v>0</v>
      </c>
      <c r="M184" s="43">
        <f>'Veitvet idr.park'!M3</f>
        <v>0</v>
      </c>
      <c r="N184" s="43">
        <f>'Veitvet idr.park'!N3</f>
        <v>0</v>
      </c>
      <c r="O184" s="43">
        <f>'Veitvet idr.park'!O3</f>
        <v>0</v>
      </c>
      <c r="P184" s="43">
        <f>'Veitvet idr.park'!P3</f>
        <v>0</v>
      </c>
      <c r="Q184" s="43">
        <f>'Veitvet idr.park'!Q3</f>
        <v>0</v>
      </c>
    </row>
    <row r="185" spans="1:17" ht="12.75" x14ac:dyDescent="0.2">
      <c r="A185" s="38" t="str">
        <f>'Veitvet idr.park'!A4</f>
        <v>Veitvet KG7</v>
      </c>
      <c r="B185" s="38">
        <f>'Veitvet idr.park'!B4</f>
        <v>0</v>
      </c>
      <c r="C185" s="38">
        <f>'Veitvet idr.park'!C4</f>
        <v>0</v>
      </c>
      <c r="D185" s="38" t="str">
        <f>'Veitvet idr.park'!D4</f>
        <v>7er</v>
      </c>
      <c r="E185" s="38" t="str">
        <f>'Veitvet idr.park'!E4</f>
        <v>Ja</v>
      </c>
      <c r="F185" s="40" t="str">
        <f>'Veitvet idr.park'!F4</f>
        <v>Kunstgress</v>
      </c>
      <c r="G185" s="43">
        <f>'Veitvet idr.park'!G4</f>
        <v>0</v>
      </c>
      <c r="H185" s="43">
        <f>'Veitvet idr.park'!H4</f>
        <v>0</v>
      </c>
      <c r="I185" s="43">
        <f>'Veitvet idr.park'!I4</f>
        <v>0</v>
      </c>
      <c r="J185" s="43">
        <f>'Veitvet idr.park'!J4</f>
        <v>12.5</v>
      </c>
      <c r="K185" s="43">
        <f>'Veitvet idr.park'!K4</f>
        <v>0</v>
      </c>
      <c r="L185" s="43">
        <f>'Veitvet idr.park'!L4</f>
        <v>0</v>
      </c>
      <c r="M185" s="43">
        <f>'Veitvet idr.park'!M4</f>
        <v>0</v>
      </c>
      <c r="N185" s="43">
        <f>'Veitvet idr.park'!N4</f>
        <v>0</v>
      </c>
      <c r="O185" s="43">
        <f>'Veitvet idr.park'!O4</f>
        <v>0</v>
      </c>
      <c r="P185" s="43">
        <f>'Veitvet idr.park'!P4</f>
        <v>0</v>
      </c>
      <c r="Q185" s="43">
        <f>'Veitvet idr.park'!Q4</f>
        <v>0</v>
      </c>
    </row>
    <row r="186" spans="1:17" ht="12.75" x14ac:dyDescent="0.2">
      <c r="A186" s="38" t="str">
        <f>Voksen!A3</f>
        <v>Voksen KG11</v>
      </c>
      <c r="B186" s="38">
        <f>Voksen!B3</f>
        <v>0</v>
      </c>
      <c r="C186" s="38">
        <f>Voksen!C3</f>
        <v>0</v>
      </c>
      <c r="D186" s="38" t="str">
        <f>Voksen!D3</f>
        <v>11er</v>
      </c>
      <c r="E186" s="38" t="str">
        <f>Voksen!E3</f>
        <v>Ja</v>
      </c>
      <c r="F186" s="40" t="str">
        <f>Voksen!F3</f>
        <v>Kunstgress</v>
      </c>
      <c r="G186" s="43">
        <f>Voksen!G3</f>
        <v>0</v>
      </c>
      <c r="H186" s="43">
        <f>Voksen!H3</f>
        <v>0</v>
      </c>
      <c r="I186" s="43">
        <f>Voksen!I3</f>
        <v>0</v>
      </c>
      <c r="J186" s="43">
        <f>Voksen!J3</f>
        <v>50</v>
      </c>
      <c r="K186" s="43">
        <f>Voksen!K3</f>
        <v>0</v>
      </c>
      <c r="L186" s="43">
        <f>Voksen!L3</f>
        <v>0</v>
      </c>
      <c r="M186" s="43">
        <f>Voksen!M3</f>
        <v>0</v>
      </c>
      <c r="N186" s="43">
        <f>Voksen!N3</f>
        <v>0</v>
      </c>
      <c r="O186" s="43">
        <f>Voksen!O3</f>
        <v>0</v>
      </c>
      <c r="P186" s="43">
        <f>Voksen!P3</f>
        <v>0</v>
      </c>
      <c r="Q186" s="43">
        <f>Voksen!Q3</f>
        <v>0</v>
      </c>
    </row>
    <row r="187" spans="1:17" ht="12.75" x14ac:dyDescent="0.2">
      <c r="A187" s="38" t="str">
        <f>Voksen!A4</f>
        <v>Voksen G9</v>
      </c>
      <c r="B187" s="38">
        <f>Voksen!B4</f>
        <v>0</v>
      </c>
      <c r="C187" s="38">
        <f>Voksen!C4</f>
        <v>0</v>
      </c>
      <c r="D187" s="38" t="str">
        <f>Voksen!D4</f>
        <v>9er</v>
      </c>
      <c r="E187" s="38" t="str">
        <f>Voksen!E4</f>
        <v>Nei</v>
      </c>
      <c r="F187" s="40" t="str">
        <f>Voksen!F4</f>
        <v>Grus</v>
      </c>
      <c r="G187" s="43">
        <f>Voksen!G4</f>
        <v>0</v>
      </c>
      <c r="H187" s="43">
        <f>Voksen!H4</f>
        <v>0</v>
      </c>
      <c r="I187" s="43">
        <f>Voksen!I4</f>
        <v>0</v>
      </c>
      <c r="J187" s="43">
        <f>Voksen!J4</f>
        <v>16.666666666666664</v>
      </c>
      <c r="K187" s="43">
        <f>Voksen!K4</f>
        <v>0</v>
      </c>
      <c r="L187" s="43">
        <f>Voksen!L4</f>
        <v>0</v>
      </c>
      <c r="M187" s="43">
        <f>Voksen!M4</f>
        <v>0</v>
      </c>
      <c r="N187" s="43">
        <f>Voksen!N4</f>
        <v>0</v>
      </c>
      <c r="O187" s="43">
        <f>Voksen!O4</f>
        <v>0</v>
      </c>
      <c r="P187" s="43">
        <f>Voksen!P4</f>
        <v>0</v>
      </c>
      <c r="Q187" s="43">
        <f>Voksen!Q4</f>
        <v>0</v>
      </c>
    </row>
    <row r="188" spans="1:17" ht="12.75" x14ac:dyDescent="0.2">
      <c r="A188" s="38" t="str">
        <f>'Voldsløkka idr.park'!A3</f>
        <v>Voldsløkka KG11 (Bjølsen kunstgress)</v>
      </c>
      <c r="B188" s="38">
        <f>'Voldsløkka idr.park'!B3</f>
        <v>0</v>
      </c>
      <c r="C188" s="38">
        <f>'Voldsløkka idr.park'!C3</f>
        <v>0</v>
      </c>
      <c r="D188" s="38" t="str">
        <f>'Voldsløkka idr.park'!D3</f>
        <v>11er</v>
      </c>
      <c r="E188" s="38" t="str">
        <f>'Voldsløkka idr.park'!E3</f>
        <v>Ja</v>
      </c>
      <c r="F188" s="40" t="str">
        <f>'Voldsløkka idr.park'!F3</f>
        <v>Kunstgress</v>
      </c>
      <c r="G188" s="43">
        <f>'Voldsløkka idr.park'!G3</f>
        <v>0</v>
      </c>
      <c r="H188" s="43">
        <f>'Voldsløkka idr.park'!H3</f>
        <v>0</v>
      </c>
      <c r="I188" s="43">
        <f>'Voldsløkka idr.park'!I3</f>
        <v>0</v>
      </c>
      <c r="J188" s="43">
        <f>'Voldsløkka idr.park'!J3</f>
        <v>39</v>
      </c>
      <c r="K188" s="43">
        <f>'Voldsløkka idr.park'!K3</f>
        <v>0</v>
      </c>
      <c r="L188" s="43">
        <f>'Voldsløkka idr.park'!L3</f>
        <v>0</v>
      </c>
      <c r="M188" s="43">
        <f>'Voldsløkka idr.park'!M3</f>
        <v>0</v>
      </c>
      <c r="N188" s="43">
        <f>'Voldsløkka idr.park'!N3</f>
        <v>11</v>
      </c>
      <c r="O188" s="43">
        <f>'Voldsløkka idr.park'!O3</f>
        <v>0</v>
      </c>
      <c r="P188" s="43">
        <f>'Voldsløkka idr.park'!P3</f>
        <v>0</v>
      </c>
      <c r="Q188" s="43">
        <f>'Voldsløkka idr.park'!Q3</f>
        <v>0</v>
      </c>
    </row>
    <row r="189" spans="1:17" ht="12.75" x14ac:dyDescent="0.2">
      <c r="A189" s="38" t="str">
        <f>'Voldsløkka idr.park'!A4</f>
        <v>Voldsløkka Landhockey</v>
      </c>
      <c r="B189" s="38">
        <f>'Voldsløkka idr.park'!B4</f>
        <v>0</v>
      </c>
      <c r="C189" s="38">
        <f>'Voldsløkka idr.park'!C4</f>
        <v>0</v>
      </c>
      <c r="D189" s="38" t="str">
        <f>'Voldsløkka idr.park'!D4</f>
        <v>11er</v>
      </c>
      <c r="E189" s="38" t="str">
        <f>'Voldsløkka idr.park'!E4</f>
        <v>Ja</v>
      </c>
      <c r="F189" s="40" t="str">
        <f>'Voldsløkka idr.park'!F4</f>
        <v>Kunstgress</v>
      </c>
      <c r="G189" s="43">
        <f>'Voldsløkka idr.park'!G4</f>
        <v>0</v>
      </c>
      <c r="H189" s="43">
        <f>'Voldsløkka idr.park'!H4</f>
        <v>0</v>
      </c>
      <c r="I189" s="43">
        <f>'Voldsløkka idr.park'!I4</f>
        <v>0</v>
      </c>
      <c r="J189" s="43">
        <f>'Voldsløkka idr.park'!J4</f>
        <v>0</v>
      </c>
      <c r="K189" s="43">
        <f>'Voldsløkka idr.park'!K4</f>
        <v>0</v>
      </c>
      <c r="L189" s="43">
        <f>'Voldsløkka idr.park'!L4</f>
        <v>0</v>
      </c>
      <c r="M189" s="43">
        <f>'Voldsløkka idr.park'!M4</f>
        <v>50</v>
      </c>
      <c r="N189" s="43">
        <f>'Voldsløkka idr.park'!N4</f>
        <v>0</v>
      </c>
      <c r="O189" s="43">
        <f>'Voldsløkka idr.park'!O4</f>
        <v>0</v>
      </c>
      <c r="P189" s="43">
        <f>'Voldsløkka idr.park'!P4</f>
        <v>0</v>
      </c>
      <c r="Q189" s="43">
        <f>'Voldsløkka idr.park'!Q4</f>
        <v>0</v>
      </c>
    </row>
    <row r="190" spans="1:17" ht="12.75" x14ac:dyDescent="0.2">
      <c r="A190" s="38" t="str">
        <f>'Voldsløkka idr.park'!A5</f>
        <v>Voldsløkka N11</v>
      </c>
      <c r="B190" s="38">
        <f>'Voldsløkka idr.park'!B5</f>
        <v>0</v>
      </c>
      <c r="C190" s="38">
        <f>'Voldsløkka idr.park'!C5</f>
        <v>0</v>
      </c>
      <c r="D190" s="38" t="str">
        <f>'Voldsløkka idr.park'!D5</f>
        <v>11er</v>
      </c>
      <c r="E190" s="38" t="str">
        <f>'Voldsløkka idr.park'!E5</f>
        <v>Nei</v>
      </c>
      <c r="F190" s="40" t="str">
        <f>'Voldsløkka idr.park'!F5</f>
        <v>Naturgress</v>
      </c>
      <c r="G190" s="43">
        <f>'Voldsløkka idr.park'!G5</f>
        <v>0</v>
      </c>
      <c r="H190" s="43">
        <f>'Voldsløkka idr.park'!H5</f>
        <v>0</v>
      </c>
      <c r="I190" s="43">
        <f>'Voldsløkka idr.park'!I5</f>
        <v>0</v>
      </c>
      <c r="J190" s="43">
        <f>'Voldsløkka idr.park'!J5</f>
        <v>13.838436256702991</v>
      </c>
      <c r="K190" s="43">
        <f>'Voldsløkka idr.park'!K5</f>
        <v>0</v>
      </c>
      <c r="L190" s="43">
        <f>'Voldsløkka idr.park'!L5</f>
        <v>0</v>
      </c>
      <c r="M190" s="43">
        <f>'Voldsløkka idr.park'!M5</f>
        <v>0</v>
      </c>
      <c r="N190" s="43">
        <f>'Voldsløkka idr.park'!N5</f>
        <v>0</v>
      </c>
      <c r="O190" s="43">
        <f>'Voldsløkka idr.park'!O5</f>
        <v>0</v>
      </c>
      <c r="P190" s="43">
        <f>'Voldsløkka idr.park'!P5</f>
        <v>0</v>
      </c>
      <c r="Q190" s="43">
        <f>'Voldsløkka idr.park'!Q5</f>
        <v>0</v>
      </c>
    </row>
    <row r="191" spans="1:17" ht="12.75" x14ac:dyDescent="0.2">
      <c r="A191" s="38" t="str">
        <f>'Voldsløkka idr.park'!A6</f>
        <v>Voldsløkka N9</v>
      </c>
      <c r="B191" s="38">
        <f>'Voldsløkka idr.park'!B6</f>
        <v>0</v>
      </c>
      <c r="C191" s="38">
        <f>'Voldsløkka idr.park'!C6</f>
        <v>0</v>
      </c>
      <c r="D191" s="38" t="str">
        <f>'Voldsløkka idr.park'!D6</f>
        <v>9er</v>
      </c>
      <c r="E191" s="38" t="str">
        <f>'Voldsløkka idr.park'!E6</f>
        <v>Nei</v>
      </c>
      <c r="F191" s="40" t="str">
        <f>'Voldsløkka idr.park'!F6</f>
        <v>Naturgress</v>
      </c>
      <c r="G191" s="43">
        <f>'Voldsløkka idr.park'!G6</f>
        <v>0</v>
      </c>
      <c r="H191" s="43">
        <f>'Voldsløkka idr.park'!H6</f>
        <v>0</v>
      </c>
      <c r="I191" s="43">
        <f>'Voldsløkka idr.park'!I6</f>
        <v>0</v>
      </c>
      <c r="J191" s="43">
        <f>'Voldsløkka idr.park'!J6</f>
        <v>6.9192181283514955</v>
      </c>
      <c r="K191" s="43">
        <f>'Voldsløkka idr.park'!K6</f>
        <v>0</v>
      </c>
      <c r="L191" s="43">
        <f>'Voldsløkka idr.park'!L6</f>
        <v>0</v>
      </c>
      <c r="M191" s="43">
        <f>'Voldsløkka idr.park'!M6</f>
        <v>0</v>
      </c>
      <c r="N191" s="43">
        <f>'Voldsløkka idr.park'!N6</f>
        <v>0</v>
      </c>
      <c r="O191" s="43">
        <f>'Voldsløkka idr.park'!O6</f>
        <v>0</v>
      </c>
      <c r="P191" s="43">
        <f>'Voldsløkka idr.park'!P6</f>
        <v>0</v>
      </c>
      <c r="Q191" s="43">
        <f>'Voldsløkka idr.park'!Q6</f>
        <v>0</v>
      </c>
    </row>
    <row r="192" spans="1:17" ht="12.75" x14ac:dyDescent="0.2">
      <c r="A192" s="38" t="str">
        <f>'Voldsløkka idr.park'!A7</f>
        <v>Voldsløkka N7-1</v>
      </c>
      <c r="B192" s="38">
        <f>'Voldsløkka idr.park'!B7</f>
        <v>0</v>
      </c>
      <c r="C192" s="38">
        <f>'Voldsløkka idr.park'!C7</f>
        <v>0</v>
      </c>
      <c r="D192" s="38" t="str">
        <f>'Voldsløkka idr.park'!D7</f>
        <v>7er</v>
      </c>
      <c r="E192" s="38" t="str">
        <f>'Voldsløkka idr.park'!E7</f>
        <v>Nei</v>
      </c>
      <c r="F192" s="40" t="str">
        <f>'Voldsløkka idr.park'!F7</f>
        <v>Naturgress</v>
      </c>
      <c r="G192" s="43">
        <f>'Voldsløkka idr.park'!G7</f>
        <v>0</v>
      </c>
      <c r="H192" s="43">
        <f>'Voldsløkka idr.park'!H7</f>
        <v>0</v>
      </c>
      <c r="I192" s="43">
        <f>'Voldsløkka idr.park'!I7</f>
        <v>0</v>
      </c>
      <c r="J192" s="43">
        <f>'Voldsløkka idr.park'!J7</f>
        <v>3.4596090641757478</v>
      </c>
      <c r="K192" s="43">
        <f>'Voldsløkka idr.park'!K7</f>
        <v>0</v>
      </c>
      <c r="L192" s="43">
        <f>'Voldsløkka idr.park'!L7</f>
        <v>0</v>
      </c>
      <c r="M192" s="43">
        <f>'Voldsløkka idr.park'!M7</f>
        <v>0</v>
      </c>
      <c r="N192" s="43">
        <f>'Voldsløkka idr.park'!N7</f>
        <v>0</v>
      </c>
      <c r="O192" s="43">
        <f>'Voldsløkka idr.park'!O7</f>
        <v>0</v>
      </c>
      <c r="P192" s="43">
        <f>'Voldsløkka idr.park'!P7</f>
        <v>0</v>
      </c>
      <c r="Q192" s="43">
        <f>'Voldsløkka idr.park'!Q7</f>
        <v>0</v>
      </c>
    </row>
    <row r="193" spans="1:17" ht="12.75" x14ac:dyDescent="0.2">
      <c r="A193" s="38" t="str">
        <f>'Voldsløkka idr.park'!A8</f>
        <v>Voldsløkka N7-2</v>
      </c>
      <c r="B193" s="38">
        <f>'Voldsløkka idr.park'!B8</f>
        <v>0</v>
      </c>
      <c r="C193" s="38">
        <f>'Voldsløkka idr.park'!C8</f>
        <v>0</v>
      </c>
      <c r="D193" s="38" t="str">
        <f>'Voldsløkka idr.park'!D8</f>
        <v>7er</v>
      </c>
      <c r="E193" s="38" t="str">
        <f>'Voldsløkka idr.park'!E8</f>
        <v>Nei</v>
      </c>
      <c r="F193" s="40" t="str">
        <f>'Voldsløkka idr.park'!F8</f>
        <v>Naturgress</v>
      </c>
      <c r="G193" s="43">
        <f>'Voldsløkka idr.park'!G8</f>
        <v>0</v>
      </c>
      <c r="H193" s="43">
        <f>'Voldsløkka idr.park'!H8</f>
        <v>0</v>
      </c>
      <c r="I193" s="43">
        <f>'Voldsløkka idr.park'!I8</f>
        <v>0</v>
      </c>
      <c r="J193" s="43">
        <f>'Voldsløkka idr.park'!J8</f>
        <v>3.4596090641757478</v>
      </c>
      <c r="K193" s="43">
        <f>'Voldsløkka idr.park'!K8</f>
        <v>0</v>
      </c>
      <c r="L193" s="43">
        <f>'Voldsløkka idr.park'!L8</f>
        <v>0</v>
      </c>
      <c r="M193" s="43">
        <f>'Voldsløkka idr.park'!M8</f>
        <v>0</v>
      </c>
      <c r="N193" s="43">
        <f>'Voldsløkka idr.park'!N8</f>
        <v>0</v>
      </c>
      <c r="O193" s="43">
        <f>'Voldsløkka idr.park'!O8</f>
        <v>0</v>
      </c>
      <c r="P193" s="43">
        <f>'Voldsløkka idr.park'!P8</f>
        <v>0</v>
      </c>
      <c r="Q193" s="43">
        <f>'Voldsløkka idr.park'!Q8</f>
        <v>0</v>
      </c>
    </row>
    <row r="194" spans="1:17" ht="12.75" x14ac:dyDescent="0.2">
      <c r="A194" s="38" t="str">
        <f>'Voldsløkka idr.park'!A9</f>
        <v>Voldsløkka Rugby</v>
      </c>
      <c r="B194" s="38">
        <f>'Voldsløkka idr.park'!B9</f>
        <v>0</v>
      </c>
      <c r="C194" s="38">
        <f>'Voldsløkka idr.park'!C9</f>
        <v>0</v>
      </c>
      <c r="D194" s="38" t="str">
        <f>'Voldsløkka idr.park'!D9</f>
        <v>11er</v>
      </c>
      <c r="E194" s="38" t="str">
        <f>'Voldsløkka idr.park'!E9</f>
        <v>Nei</v>
      </c>
      <c r="F194" s="40" t="str">
        <f>'Voldsløkka idr.park'!F9</f>
        <v>Naturgress</v>
      </c>
      <c r="G194" s="43">
        <f>'Voldsløkka idr.park'!G9</f>
        <v>0</v>
      </c>
      <c r="H194" s="43">
        <f>'Voldsløkka idr.park'!H9</f>
        <v>0</v>
      </c>
      <c r="I194" s="43">
        <f>'Voldsløkka idr.park'!I9</f>
        <v>0</v>
      </c>
      <c r="J194" s="43">
        <f>'Voldsløkka idr.park'!J9</f>
        <v>0</v>
      </c>
      <c r="K194" s="43">
        <f>'Voldsløkka idr.park'!K9</f>
        <v>0</v>
      </c>
      <c r="L194" s="43">
        <f>'Voldsløkka idr.park'!L9</f>
        <v>0</v>
      </c>
      <c r="M194" s="43">
        <f>'Voldsløkka idr.park'!M9</f>
        <v>0</v>
      </c>
      <c r="N194" s="43">
        <f>'Voldsløkka idr.park'!N9</f>
        <v>13.838436256702991</v>
      </c>
      <c r="O194" s="43">
        <f>'Voldsløkka idr.park'!O9</f>
        <v>0</v>
      </c>
      <c r="P194" s="43">
        <f>'Voldsløkka idr.park'!P9</f>
        <v>0</v>
      </c>
      <c r="Q194" s="43">
        <f>'Voldsløkka idr.park'!Q9</f>
        <v>0</v>
      </c>
    </row>
    <row r="195" spans="1:17" ht="12.75" x14ac:dyDescent="0.2">
      <c r="A195" s="38" t="str">
        <f>'Voldsløkka idr.park'!A10</f>
        <v>Voldsløkka Rugby Trening</v>
      </c>
      <c r="B195" s="38">
        <f>'Voldsløkka idr.park'!B10</f>
        <v>0</v>
      </c>
      <c r="C195" s="38">
        <f>'Voldsløkka idr.park'!C10</f>
        <v>0</v>
      </c>
      <c r="D195" s="38" t="str">
        <f>'Voldsløkka idr.park'!D10</f>
        <v>7er</v>
      </c>
      <c r="E195" s="38" t="str">
        <f>'Voldsløkka idr.park'!E10</f>
        <v>Nei</v>
      </c>
      <c r="F195" s="40" t="str">
        <f>'Voldsløkka idr.park'!F10</f>
        <v>Naturgress</v>
      </c>
      <c r="G195" s="43">
        <f>'Voldsløkka idr.park'!G10</f>
        <v>0</v>
      </c>
      <c r="H195" s="43">
        <f>'Voldsløkka idr.park'!H10</f>
        <v>0</v>
      </c>
      <c r="I195" s="43">
        <f>'Voldsløkka idr.park'!I10</f>
        <v>0</v>
      </c>
      <c r="J195" s="43">
        <f>'Voldsløkka idr.park'!J10</f>
        <v>0</v>
      </c>
      <c r="K195" s="43">
        <f>'Voldsløkka idr.park'!K10</f>
        <v>0</v>
      </c>
      <c r="L195" s="43">
        <f>'Voldsløkka idr.park'!L10</f>
        <v>0</v>
      </c>
      <c r="M195" s="43">
        <f>'Voldsløkka idr.park'!M10</f>
        <v>0</v>
      </c>
      <c r="N195" s="43">
        <f>'Voldsløkka idr.park'!N10</f>
        <v>3.4596090641757478</v>
      </c>
      <c r="O195" s="43">
        <f>'Voldsløkka idr.park'!O10</f>
        <v>0</v>
      </c>
      <c r="P195" s="43">
        <f>'Voldsløkka idr.park'!P10</f>
        <v>0</v>
      </c>
      <c r="Q195" s="43">
        <f>'Voldsløkka idr.park'!Q10</f>
        <v>0</v>
      </c>
    </row>
    <row r="196" spans="1:17" ht="12.75" x14ac:dyDescent="0.2">
      <c r="A196" s="38" t="str">
        <f>'Øvre Foss'!A3</f>
        <v>Øvre Foss KG7</v>
      </c>
      <c r="B196" s="38">
        <f>'Øvre Foss'!B3</f>
        <v>0</v>
      </c>
      <c r="C196" s="38">
        <f>'Øvre Foss'!C3</f>
        <v>0</v>
      </c>
      <c r="D196" s="38" t="str">
        <f>'Øvre Foss'!D3</f>
        <v>7er</v>
      </c>
      <c r="E196" s="38" t="str">
        <f>'Øvre Foss'!E3</f>
        <v>Ja</v>
      </c>
      <c r="F196" s="40" t="str">
        <f>'Øvre Foss'!F3</f>
        <v>Kunstgress</v>
      </c>
      <c r="G196" s="43">
        <f>'Øvre Foss'!G3</f>
        <v>0</v>
      </c>
      <c r="H196" s="43">
        <f>'Øvre Foss'!H3</f>
        <v>0</v>
      </c>
      <c r="I196" s="43">
        <f>'Øvre Foss'!I3</f>
        <v>0</v>
      </c>
      <c r="J196" s="43">
        <f>'Øvre Foss'!J3</f>
        <v>12.5</v>
      </c>
      <c r="K196" s="43">
        <f>'Øvre Foss'!K3</f>
        <v>0</v>
      </c>
      <c r="L196" s="43">
        <f>'Øvre Foss'!L3</f>
        <v>0</v>
      </c>
      <c r="M196" s="43">
        <f>'Øvre Foss'!M3</f>
        <v>0</v>
      </c>
      <c r="N196" s="43">
        <f>'Øvre Foss'!N3</f>
        <v>0</v>
      </c>
      <c r="O196" s="43">
        <f>'Øvre Foss'!O3</f>
        <v>0</v>
      </c>
      <c r="P196" s="43">
        <f>'Øvre Foss'!P3</f>
        <v>0</v>
      </c>
      <c r="Q196" s="43">
        <f>'Øvre Foss'!Q3</f>
        <v>0</v>
      </c>
    </row>
    <row r="197" spans="1:17" ht="12.75" x14ac:dyDescent="0.2">
      <c r="A197" s="38" t="str">
        <f>'Årvoll idr.park'!A3</f>
        <v>Årvollbanen KG11</v>
      </c>
      <c r="B197" s="38">
        <f>'Årvoll idr.park'!B3</f>
        <v>0</v>
      </c>
      <c r="C197" s="38">
        <f>'Årvoll idr.park'!C3</f>
        <v>0</v>
      </c>
      <c r="D197" s="38" t="str">
        <f>'Årvoll idr.park'!D3</f>
        <v>11er</v>
      </c>
      <c r="E197" s="38" t="str">
        <f>'Årvoll idr.park'!E3</f>
        <v>Ja</v>
      </c>
      <c r="F197" s="40" t="str">
        <f>'Årvoll idr.park'!F3</f>
        <v>Kunstgress</v>
      </c>
      <c r="G197" s="43">
        <f>'Årvoll idr.park'!G3</f>
        <v>0</v>
      </c>
      <c r="H197" s="43">
        <f>'Årvoll idr.park'!H3</f>
        <v>0</v>
      </c>
      <c r="I197" s="43">
        <f>'Årvoll idr.park'!I3</f>
        <v>0</v>
      </c>
      <c r="J197" s="43">
        <f>'Årvoll idr.park'!J3</f>
        <v>50</v>
      </c>
      <c r="K197" s="43">
        <f>'Årvoll idr.park'!K3</f>
        <v>0</v>
      </c>
      <c r="L197" s="43">
        <f>'Årvoll idr.park'!L3</f>
        <v>0</v>
      </c>
      <c r="M197" s="43">
        <f>'Årvoll idr.park'!M3</f>
        <v>0</v>
      </c>
      <c r="N197" s="43">
        <f>'Årvoll idr.park'!N3</f>
        <v>0</v>
      </c>
      <c r="O197" s="43">
        <f>'Årvoll idr.park'!O3</f>
        <v>0</v>
      </c>
      <c r="P197" s="43">
        <f>'Årvoll idr.park'!P3</f>
        <v>0</v>
      </c>
      <c r="Q197" s="43">
        <f>'Årvoll idr.park'!Q3</f>
        <v>0</v>
      </c>
    </row>
    <row r="198" spans="1:17" ht="12.75" x14ac:dyDescent="0.2">
      <c r="F198" s="61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ht="12.75" x14ac:dyDescent="0.2">
      <c r="F199" s="61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ht="12.75" x14ac:dyDescent="0.2">
      <c r="F200" s="61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ht="12.75" x14ac:dyDescent="0.2">
      <c r="F201" s="61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</row>
    <row r="202" spans="1:17" ht="12.75" x14ac:dyDescent="0.2">
      <c r="F202" s="61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</row>
    <row r="203" spans="1:17" ht="12.75" x14ac:dyDescent="0.2">
      <c r="F203" s="61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</row>
    <row r="204" spans="1:17" ht="12.75" x14ac:dyDescent="0.2">
      <c r="F204" s="61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</row>
    <row r="205" spans="1:17" ht="12.75" x14ac:dyDescent="0.2">
      <c r="F205" s="61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</row>
    <row r="206" spans="1:17" ht="12.75" x14ac:dyDescent="0.2">
      <c r="F206" s="61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</row>
    <row r="207" spans="1:17" ht="12.75" x14ac:dyDescent="0.2">
      <c r="F207" s="61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ht="12.75" x14ac:dyDescent="0.2">
      <c r="F208" s="61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</row>
    <row r="209" spans="6:17" ht="12.75" x14ac:dyDescent="0.2">
      <c r="F209" s="61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</row>
    <row r="210" spans="6:17" ht="12.75" x14ac:dyDescent="0.2">
      <c r="F210" s="61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</row>
    <row r="211" spans="6:17" ht="12.75" x14ac:dyDescent="0.2">
      <c r="F211" s="61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</row>
    <row r="212" spans="6:17" ht="12.75" x14ac:dyDescent="0.2">
      <c r="F212" s="61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</row>
    <row r="213" spans="6:17" ht="12.75" x14ac:dyDescent="0.2">
      <c r="F213" s="61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</row>
    <row r="214" spans="6:17" ht="12.75" x14ac:dyDescent="0.2">
      <c r="F214" s="61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</row>
    <row r="215" spans="6:17" ht="12.75" x14ac:dyDescent="0.2">
      <c r="F215" s="61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</row>
    <row r="216" spans="6:17" ht="12.75" x14ac:dyDescent="0.2">
      <c r="F216" s="61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6:17" ht="12.75" x14ac:dyDescent="0.2">
      <c r="F217" s="61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</row>
    <row r="218" spans="6:17" ht="12.75" x14ac:dyDescent="0.2">
      <c r="F218" s="61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</row>
    <row r="219" spans="6:17" ht="12.75" x14ac:dyDescent="0.2">
      <c r="F219" s="61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</row>
    <row r="220" spans="6:17" ht="12.75" x14ac:dyDescent="0.2">
      <c r="F220" s="61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</row>
    <row r="221" spans="6:17" ht="12.75" x14ac:dyDescent="0.2">
      <c r="F221" s="61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6:17" ht="12.75" x14ac:dyDescent="0.2">
      <c r="F222" s="61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6:17" ht="12.75" x14ac:dyDescent="0.2">
      <c r="F223" s="61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</row>
    <row r="224" spans="6:17" ht="12.75" x14ac:dyDescent="0.2">
      <c r="F224" s="61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</row>
    <row r="225" spans="6:17" ht="12.75" x14ac:dyDescent="0.2">
      <c r="F225" s="61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6:17" ht="12.75" x14ac:dyDescent="0.2">
      <c r="F226" s="61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6:17" ht="12.75" x14ac:dyDescent="0.2">
      <c r="F227" s="61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6:17" ht="12.75" x14ac:dyDescent="0.2">
      <c r="F228" s="61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6:17" ht="12.75" x14ac:dyDescent="0.2">
      <c r="F229" s="61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6:17" ht="12.75" x14ac:dyDescent="0.2">
      <c r="F230" s="61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6:17" ht="12.75" x14ac:dyDescent="0.2">
      <c r="F231" s="61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6:17" ht="12.75" x14ac:dyDescent="0.2">
      <c r="F232" s="61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6:17" ht="12.75" x14ac:dyDescent="0.2">
      <c r="F233" s="61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6:17" ht="12.75" x14ac:dyDescent="0.2">
      <c r="F234" s="61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6:17" ht="12.75" x14ac:dyDescent="0.2">
      <c r="F235" s="61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6:17" ht="12.75" x14ac:dyDescent="0.2">
      <c r="F236" s="61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</row>
    <row r="237" spans="6:17" ht="12.75" x14ac:dyDescent="0.2">
      <c r="F237" s="61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</row>
    <row r="238" spans="6:17" ht="12.75" x14ac:dyDescent="0.2">
      <c r="F238" s="61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</row>
    <row r="239" spans="6:17" ht="12.75" x14ac:dyDescent="0.2">
      <c r="F239" s="61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</row>
    <row r="240" spans="6:17" ht="12.75" x14ac:dyDescent="0.2">
      <c r="F240" s="61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  <row r="241" spans="6:17" ht="12.75" x14ac:dyDescent="0.2">
      <c r="F241" s="61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</row>
    <row r="242" spans="6:17" ht="12.75" x14ac:dyDescent="0.2">
      <c r="F242" s="61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</row>
    <row r="243" spans="6:17" ht="12.75" x14ac:dyDescent="0.2">
      <c r="F243" s="61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</row>
    <row r="244" spans="6:17" ht="12.75" x14ac:dyDescent="0.2">
      <c r="F244" s="61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6:17" ht="12.75" x14ac:dyDescent="0.2">
      <c r="F245" s="61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6:17" ht="12.75" x14ac:dyDescent="0.2">
      <c r="F246" s="61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6:17" ht="12.75" x14ac:dyDescent="0.2">
      <c r="F247" s="61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6:17" ht="12.75" x14ac:dyDescent="0.2">
      <c r="F248" s="61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6:17" ht="12.75" x14ac:dyDescent="0.2">
      <c r="F249" s="61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6:17" ht="12.75" x14ac:dyDescent="0.2">
      <c r="F250" s="61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6:17" ht="12.75" x14ac:dyDescent="0.2">
      <c r="F251" s="61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6:17" ht="12.75" x14ac:dyDescent="0.2">
      <c r="F252" s="61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6:17" ht="12.75" x14ac:dyDescent="0.2">
      <c r="F253" s="61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6:17" ht="12.75" x14ac:dyDescent="0.2">
      <c r="F254" s="61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6:17" ht="12.75" x14ac:dyDescent="0.2">
      <c r="F255" s="61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6:17" ht="12.75" x14ac:dyDescent="0.2">
      <c r="F256" s="61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</row>
    <row r="257" spans="6:17" ht="12.75" x14ac:dyDescent="0.2">
      <c r="F257" s="61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</row>
    <row r="258" spans="6:17" ht="12.75" x14ac:dyDescent="0.2">
      <c r="F258" s="61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</row>
    <row r="259" spans="6:17" ht="12.75" x14ac:dyDescent="0.2">
      <c r="F259" s="61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</row>
    <row r="260" spans="6:17" ht="12.75" x14ac:dyDescent="0.2">
      <c r="F260" s="61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6:17" ht="12.75" x14ac:dyDescent="0.2">
      <c r="F261" s="61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6:17" ht="12.75" x14ac:dyDescent="0.2">
      <c r="F262" s="61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6:17" ht="12.75" x14ac:dyDescent="0.2">
      <c r="F263" s="61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6:17" ht="12.75" x14ac:dyDescent="0.2">
      <c r="F264" s="61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6:17" ht="12.75" x14ac:dyDescent="0.2">
      <c r="F265" s="61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</row>
    <row r="266" spans="6:17" ht="12.75" x14ac:dyDescent="0.2">
      <c r="F266" s="61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</row>
    <row r="267" spans="6:17" ht="12.75" x14ac:dyDescent="0.2">
      <c r="F267" s="61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</row>
    <row r="268" spans="6:17" ht="12.75" x14ac:dyDescent="0.2">
      <c r="F268" s="61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</row>
    <row r="269" spans="6:17" ht="12.75" x14ac:dyDescent="0.2">
      <c r="F269" s="61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</row>
    <row r="270" spans="6:17" ht="12.75" x14ac:dyDescent="0.2">
      <c r="F270" s="61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</row>
    <row r="271" spans="6:17" ht="12.75" x14ac:dyDescent="0.2">
      <c r="F271" s="61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2" spans="6:17" ht="12.75" x14ac:dyDescent="0.2">
      <c r="F272" s="61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</row>
    <row r="273" spans="6:17" ht="12.75" x14ac:dyDescent="0.2">
      <c r="F273" s="61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</row>
    <row r="274" spans="6:17" ht="12.75" x14ac:dyDescent="0.2">
      <c r="F274" s="61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</row>
    <row r="275" spans="6:17" ht="12.75" x14ac:dyDescent="0.2">
      <c r="F275" s="61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</row>
    <row r="276" spans="6:17" ht="12.75" x14ac:dyDescent="0.2">
      <c r="F276" s="61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</row>
    <row r="277" spans="6:17" ht="12.75" x14ac:dyDescent="0.2">
      <c r="F277" s="61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</row>
    <row r="278" spans="6:17" ht="12.75" x14ac:dyDescent="0.2">
      <c r="F278" s="61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</row>
    <row r="279" spans="6:17" ht="12.75" x14ac:dyDescent="0.2">
      <c r="F279" s="61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</row>
    <row r="280" spans="6:17" ht="12.75" x14ac:dyDescent="0.2">
      <c r="F280" s="61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</row>
    <row r="281" spans="6:17" ht="12.75" x14ac:dyDescent="0.2">
      <c r="F281" s="61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</row>
    <row r="282" spans="6:17" ht="12.75" x14ac:dyDescent="0.2">
      <c r="F282" s="61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6:17" ht="12.75" x14ac:dyDescent="0.2">
      <c r="F283" s="61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</row>
    <row r="284" spans="6:17" ht="12.75" x14ac:dyDescent="0.2">
      <c r="F284" s="61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</row>
    <row r="285" spans="6:17" ht="12.75" x14ac:dyDescent="0.2">
      <c r="F285" s="61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</row>
    <row r="286" spans="6:17" ht="12.75" x14ac:dyDescent="0.2">
      <c r="F286" s="61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</row>
    <row r="287" spans="6:17" ht="12.75" x14ac:dyDescent="0.2">
      <c r="F287" s="61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</row>
    <row r="288" spans="6:17" ht="12.75" x14ac:dyDescent="0.2">
      <c r="F288" s="61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</row>
    <row r="289" spans="6:17" ht="12.75" x14ac:dyDescent="0.2">
      <c r="F289" s="61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6:17" ht="12.75" x14ac:dyDescent="0.2">
      <c r="F290" s="61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</row>
    <row r="291" spans="6:17" ht="12.75" x14ac:dyDescent="0.2">
      <c r="F291" s="61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</row>
    <row r="292" spans="6:17" ht="12.75" x14ac:dyDescent="0.2">
      <c r="F292" s="61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6:17" ht="12.75" x14ac:dyDescent="0.2">
      <c r="F293" s="61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6:17" ht="12.75" x14ac:dyDescent="0.2">
      <c r="F294" s="61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</row>
    <row r="295" spans="6:17" ht="12.75" x14ac:dyDescent="0.2">
      <c r="F295" s="61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6:17" ht="12.75" x14ac:dyDescent="0.2">
      <c r="F296" s="61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</row>
    <row r="297" spans="6:17" ht="12.75" x14ac:dyDescent="0.2">
      <c r="F297" s="61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</row>
    <row r="298" spans="6:17" ht="12.75" x14ac:dyDescent="0.2">
      <c r="F298" s="61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</row>
    <row r="299" spans="6:17" ht="12.75" x14ac:dyDescent="0.2">
      <c r="F299" s="61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</row>
    <row r="300" spans="6:17" ht="12.75" x14ac:dyDescent="0.2">
      <c r="F300" s="61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</row>
    <row r="301" spans="6:17" ht="12.75" x14ac:dyDescent="0.2">
      <c r="F301" s="61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</row>
    <row r="302" spans="6:17" ht="12.75" x14ac:dyDescent="0.2">
      <c r="F302" s="61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</row>
    <row r="303" spans="6:17" ht="12.75" x14ac:dyDescent="0.2">
      <c r="F303" s="61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</row>
    <row r="304" spans="6:17" ht="12.75" x14ac:dyDescent="0.2">
      <c r="F304" s="61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</row>
    <row r="305" spans="6:17" ht="12.75" x14ac:dyDescent="0.2">
      <c r="F305" s="61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</row>
    <row r="306" spans="6:17" ht="12.75" x14ac:dyDescent="0.2">
      <c r="F306" s="61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</row>
    <row r="307" spans="6:17" ht="12.75" x14ac:dyDescent="0.2">
      <c r="F307" s="61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</row>
    <row r="308" spans="6:17" ht="12.75" x14ac:dyDescent="0.2">
      <c r="F308" s="61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6:17" ht="12.75" x14ac:dyDescent="0.2">
      <c r="F309" s="61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6:17" ht="12.75" x14ac:dyDescent="0.2">
      <c r="F310" s="61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</row>
    <row r="311" spans="6:17" ht="12.75" x14ac:dyDescent="0.2">
      <c r="F311" s="61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</row>
    <row r="312" spans="6:17" ht="12.75" x14ac:dyDescent="0.2">
      <c r="F312" s="61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6:17" ht="12.75" x14ac:dyDescent="0.2">
      <c r="F313" s="61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</row>
    <row r="314" spans="6:17" ht="12.75" x14ac:dyDescent="0.2">
      <c r="F314" s="61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  <row r="315" spans="6:17" ht="12.75" x14ac:dyDescent="0.2">
      <c r="F315" s="61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</row>
    <row r="316" spans="6:17" ht="12.75" x14ac:dyDescent="0.2">
      <c r="F316" s="61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</row>
    <row r="317" spans="6:17" ht="12.75" x14ac:dyDescent="0.2">
      <c r="F317" s="61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</row>
    <row r="318" spans="6:17" ht="12.75" x14ac:dyDescent="0.2">
      <c r="F318" s="61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</row>
    <row r="319" spans="6:17" ht="12.75" x14ac:dyDescent="0.2">
      <c r="F319" s="61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</row>
    <row r="320" spans="6:17" ht="12.75" x14ac:dyDescent="0.2">
      <c r="F320" s="61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</row>
    <row r="321" spans="6:17" ht="12.75" x14ac:dyDescent="0.2">
      <c r="F321" s="61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</row>
    <row r="322" spans="6:17" ht="12.75" x14ac:dyDescent="0.2">
      <c r="F322" s="61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</row>
    <row r="323" spans="6:17" ht="12.75" x14ac:dyDescent="0.2">
      <c r="F323" s="61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</row>
    <row r="324" spans="6:17" ht="12.75" x14ac:dyDescent="0.2">
      <c r="F324" s="61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</row>
    <row r="325" spans="6:17" ht="12.75" x14ac:dyDescent="0.2">
      <c r="F325" s="61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</row>
    <row r="326" spans="6:17" ht="12.75" x14ac:dyDescent="0.2">
      <c r="F326" s="6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</row>
    <row r="327" spans="6:17" ht="12.75" x14ac:dyDescent="0.2">
      <c r="F327" s="61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</row>
    <row r="328" spans="6:17" ht="12.75" x14ac:dyDescent="0.2">
      <c r="F328" s="61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</row>
    <row r="329" spans="6:17" ht="12.75" x14ac:dyDescent="0.2">
      <c r="F329" s="61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</row>
    <row r="330" spans="6:17" ht="12.75" x14ac:dyDescent="0.2">
      <c r="F330" s="61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</row>
    <row r="331" spans="6:17" ht="12.75" x14ac:dyDescent="0.2">
      <c r="F331" s="61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</row>
    <row r="332" spans="6:17" ht="12.75" x14ac:dyDescent="0.2">
      <c r="F332" s="61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</row>
    <row r="333" spans="6:17" ht="12.75" x14ac:dyDescent="0.2">
      <c r="F333" s="61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</row>
    <row r="334" spans="6:17" ht="12.75" x14ac:dyDescent="0.2">
      <c r="F334" s="61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</row>
    <row r="335" spans="6:17" ht="12.75" x14ac:dyDescent="0.2">
      <c r="F335" s="61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</row>
    <row r="336" spans="6:17" ht="12.75" x14ac:dyDescent="0.2">
      <c r="F336" s="61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</row>
    <row r="337" spans="6:17" ht="12.75" x14ac:dyDescent="0.2">
      <c r="F337" s="61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</row>
    <row r="338" spans="6:17" ht="12.75" x14ac:dyDescent="0.2">
      <c r="F338" s="61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</row>
    <row r="339" spans="6:17" ht="12.75" x14ac:dyDescent="0.2">
      <c r="F339" s="61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</row>
    <row r="340" spans="6:17" ht="12.75" x14ac:dyDescent="0.2">
      <c r="F340" s="61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</row>
    <row r="341" spans="6:17" ht="12.75" x14ac:dyDescent="0.2">
      <c r="F341" s="61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</row>
    <row r="342" spans="6:17" ht="12.75" x14ac:dyDescent="0.2">
      <c r="F342" s="61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</row>
    <row r="343" spans="6:17" ht="12.75" x14ac:dyDescent="0.2">
      <c r="F343" s="61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</row>
    <row r="344" spans="6:17" ht="12.75" x14ac:dyDescent="0.2">
      <c r="F344" s="61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</row>
    <row r="345" spans="6:17" ht="12.75" x14ac:dyDescent="0.2">
      <c r="F345" s="61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</row>
    <row r="346" spans="6:17" ht="12.75" x14ac:dyDescent="0.2">
      <c r="F346" s="61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</row>
    <row r="347" spans="6:17" ht="12.75" x14ac:dyDescent="0.2">
      <c r="F347" s="61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</row>
    <row r="348" spans="6:17" ht="12.75" x14ac:dyDescent="0.2">
      <c r="F348" s="61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</row>
    <row r="349" spans="6:17" ht="12.75" x14ac:dyDescent="0.2">
      <c r="F349" s="61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6:17" ht="12.75" x14ac:dyDescent="0.2">
      <c r="F350" s="61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</row>
    <row r="351" spans="6:17" ht="12.75" x14ac:dyDescent="0.2">
      <c r="F351" s="61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</row>
    <row r="352" spans="6:17" ht="12.75" x14ac:dyDescent="0.2">
      <c r="F352" s="61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</row>
    <row r="353" spans="6:17" ht="12.75" x14ac:dyDescent="0.2">
      <c r="F353" s="61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</row>
    <row r="354" spans="6:17" ht="12.75" x14ac:dyDescent="0.2">
      <c r="F354" s="61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</row>
    <row r="355" spans="6:17" ht="12.75" x14ac:dyDescent="0.2">
      <c r="F355" s="61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</row>
    <row r="356" spans="6:17" ht="12.75" x14ac:dyDescent="0.2">
      <c r="F356" s="61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</row>
    <row r="357" spans="6:17" ht="12.75" x14ac:dyDescent="0.2">
      <c r="F357" s="61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</row>
    <row r="358" spans="6:17" ht="12.75" x14ac:dyDescent="0.2">
      <c r="F358" s="61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</row>
    <row r="359" spans="6:17" ht="12.75" x14ac:dyDescent="0.2">
      <c r="F359" s="61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</row>
    <row r="360" spans="6:17" ht="12.75" x14ac:dyDescent="0.2">
      <c r="F360" s="61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</row>
    <row r="361" spans="6:17" ht="12.75" x14ac:dyDescent="0.2">
      <c r="F361" s="61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</row>
    <row r="362" spans="6:17" ht="12.75" x14ac:dyDescent="0.2">
      <c r="F362" s="61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</row>
    <row r="363" spans="6:17" ht="12.75" x14ac:dyDescent="0.2">
      <c r="F363" s="61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</row>
    <row r="364" spans="6:17" ht="12.75" x14ac:dyDescent="0.2">
      <c r="F364" s="61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</row>
    <row r="365" spans="6:17" ht="12.75" x14ac:dyDescent="0.2">
      <c r="F365" s="61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</row>
    <row r="366" spans="6:17" ht="12.75" x14ac:dyDescent="0.2">
      <c r="F366" s="61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</row>
    <row r="367" spans="6:17" ht="12.75" x14ac:dyDescent="0.2">
      <c r="F367" s="61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</row>
    <row r="368" spans="6:17" ht="12.75" x14ac:dyDescent="0.2">
      <c r="F368" s="61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</row>
    <row r="369" spans="6:17" ht="12.75" x14ac:dyDescent="0.2">
      <c r="F369" s="61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</row>
    <row r="370" spans="6:17" ht="12.75" x14ac:dyDescent="0.2">
      <c r="F370" s="61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</row>
    <row r="371" spans="6:17" ht="12.75" x14ac:dyDescent="0.2">
      <c r="F371" s="61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</row>
    <row r="372" spans="6:17" ht="12.75" x14ac:dyDescent="0.2">
      <c r="F372" s="61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</row>
    <row r="373" spans="6:17" ht="12.75" x14ac:dyDescent="0.2">
      <c r="F373" s="61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</row>
    <row r="374" spans="6:17" ht="12.75" x14ac:dyDescent="0.2">
      <c r="F374" s="61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</row>
    <row r="375" spans="6:17" ht="12.75" x14ac:dyDescent="0.2">
      <c r="F375" s="61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</row>
    <row r="376" spans="6:17" ht="12.75" x14ac:dyDescent="0.2">
      <c r="F376" s="61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</row>
    <row r="377" spans="6:17" ht="12.75" x14ac:dyDescent="0.2">
      <c r="F377" s="61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</row>
    <row r="378" spans="6:17" ht="12.75" x14ac:dyDescent="0.2">
      <c r="F378" s="61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</row>
    <row r="379" spans="6:17" ht="12.75" x14ac:dyDescent="0.2">
      <c r="F379" s="61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</row>
    <row r="380" spans="6:17" ht="12.75" x14ac:dyDescent="0.2">
      <c r="F380" s="61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</row>
    <row r="381" spans="6:17" ht="12.75" x14ac:dyDescent="0.2">
      <c r="F381" s="61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</row>
    <row r="382" spans="6:17" ht="12.75" x14ac:dyDescent="0.2">
      <c r="F382" s="61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</row>
    <row r="383" spans="6:17" ht="12.75" x14ac:dyDescent="0.2">
      <c r="F383" s="61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</row>
    <row r="384" spans="6:17" ht="12.75" x14ac:dyDescent="0.2">
      <c r="F384" s="61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</row>
    <row r="385" spans="6:17" ht="12.75" x14ac:dyDescent="0.2">
      <c r="F385" s="61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</row>
    <row r="386" spans="6:17" ht="12.75" x14ac:dyDescent="0.2">
      <c r="F386" s="61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</row>
    <row r="387" spans="6:17" ht="12.75" x14ac:dyDescent="0.2">
      <c r="F387" s="61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</row>
    <row r="388" spans="6:17" ht="12.75" x14ac:dyDescent="0.2">
      <c r="F388" s="61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</row>
    <row r="389" spans="6:17" ht="12.75" x14ac:dyDescent="0.2">
      <c r="F389" s="61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</row>
    <row r="390" spans="6:17" ht="12.75" x14ac:dyDescent="0.2">
      <c r="F390" s="61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</row>
    <row r="391" spans="6:17" ht="12.75" x14ac:dyDescent="0.2">
      <c r="F391" s="61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</row>
    <row r="392" spans="6:17" ht="12.75" x14ac:dyDescent="0.2">
      <c r="F392" s="61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</row>
    <row r="393" spans="6:17" ht="12.75" x14ac:dyDescent="0.2">
      <c r="F393" s="61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</row>
    <row r="394" spans="6:17" ht="12.75" x14ac:dyDescent="0.2">
      <c r="F394" s="61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</row>
    <row r="395" spans="6:17" ht="12.75" x14ac:dyDescent="0.2">
      <c r="F395" s="61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</row>
    <row r="396" spans="6:17" ht="12.75" x14ac:dyDescent="0.2">
      <c r="F396" s="61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</row>
    <row r="397" spans="6:17" ht="12.75" x14ac:dyDescent="0.2">
      <c r="F397" s="61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</row>
    <row r="398" spans="6:17" ht="12.75" x14ac:dyDescent="0.2">
      <c r="F398" s="61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</row>
    <row r="399" spans="6:17" ht="12.75" x14ac:dyDescent="0.2">
      <c r="F399" s="61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</row>
    <row r="400" spans="6:17" ht="12.75" x14ac:dyDescent="0.2">
      <c r="F400" s="61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</row>
    <row r="401" spans="6:17" ht="12.75" x14ac:dyDescent="0.2">
      <c r="F401" s="61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</row>
    <row r="402" spans="6:17" ht="12.75" x14ac:dyDescent="0.2">
      <c r="F402" s="61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</row>
    <row r="403" spans="6:17" ht="12.75" x14ac:dyDescent="0.2">
      <c r="F403" s="61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</row>
    <row r="404" spans="6:17" ht="12.75" x14ac:dyDescent="0.2">
      <c r="F404" s="61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</row>
    <row r="405" spans="6:17" ht="12.75" x14ac:dyDescent="0.2">
      <c r="F405" s="61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</row>
    <row r="406" spans="6:17" ht="12.75" x14ac:dyDescent="0.2">
      <c r="F406" s="61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</row>
    <row r="407" spans="6:17" ht="12.75" x14ac:dyDescent="0.2">
      <c r="F407" s="61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</row>
    <row r="408" spans="6:17" ht="12.75" x14ac:dyDescent="0.2">
      <c r="F408" s="61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</row>
    <row r="409" spans="6:17" ht="12.75" x14ac:dyDescent="0.2">
      <c r="F409" s="61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</row>
    <row r="410" spans="6:17" ht="12.75" x14ac:dyDescent="0.2">
      <c r="F410" s="61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</row>
    <row r="411" spans="6:17" ht="12.75" x14ac:dyDescent="0.2">
      <c r="F411" s="61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</row>
    <row r="412" spans="6:17" ht="12.75" x14ac:dyDescent="0.2">
      <c r="F412" s="61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</row>
    <row r="413" spans="6:17" ht="12.75" x14ac:dyDescent="0.2">
      <c r="F413" s="61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</row>
    <row r="414" spans="6:17" ht="12.75" x14ac:dyDescent="0.2">
      <c r="F414" s="61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</row>
    <row r="415" spans="6:17" ht="12.75" x14ac:dyDescent="0.2">
      <c r="F415" s="61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</row>
    <row r="416" spans="6:17" ht="12.75" x14ac:dyDescent="0.2">
      <c r="F416" s="61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</row>
    <row r="417" spans="6:17" ht="12.75" x14ac:dyDescent="0.2">
      <c r="F417" s="61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</row>
    <row r="418" spans="6:17" ht="12.75" x14ac:dyDescent="0.2">
      <c r="F418" s="61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</row>
    <row r="419" spans="6:17" ht="12.75" x14ac:dyDescent="0.2">
      <c r="F419" s="61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</row>
    <row r="420" spans="6:17" ht="12.75" x14ac:dyDescent="0.2">
      <c r="F420" s="61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</row>
    <row r="421" spans="6:17" ht="12.75" x14ac:dyDescent="0.2">
      <c r="F421" s="61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</row>
    <row r="422" spans="6:17" ht="12.75" x14ac:dyDescent="0.2">
      <c r="F422" s="61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</row>
    <row r="423" spans="6:17" ht="12.75" x14ac:dyDescent="0.2">
      <c r="F423" s="61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</row>
    <row r="424" spans="6:17" ht="12.75" x14ac:dyDescent="0.2">
      <c r="F424" s="61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</row>
    <row r="425" spans="6:17" ht="12.75" x14ac:dyDescent="0.2">
      <c r="F425" s="61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</row>
    <row r="426" spans="6:17" ht="12.75" x14ac:dyDescent="0.2">
      <c r="F426" s="61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</row>
    <row r="427" spans="6:17" ht="12.75" x14ac:dyDescent="0.2">
      <c r="F427" s="61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</row>
    <row r="428" spans="6:17" ht="12.75" x14ac:dyDescent="0.2">
      <c r="F428" s="61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</row>
    <row r="429" spans="6:17" ht="12.75" x14ac:dyDescent="0.2">
      <c r="F429" s="61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</row>
    <row r="430" spans="6:17" ht="12.75" x14ac:dyDescent="0.2">
      <c r="F430" s="61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</row>
    <row r="431" spans="6:17" ht="12.75" x14ac:dyDescent="0.2">
      <c r="F431" s="61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</row>
    <row r="432" spans="6:17" ht="12.75" x14ac:dyDescent="0.2">
      <c r="F432" s="61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</row>
    <row r="433" spans="6:17" ht="12.75" x14ac:dyDescent="0.2">
      <c r="F433" s="61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</row>
    <row r="434" spans="6:17" ht="12.75" x14ac:dyDescent="0.2">
      <c r="F434" s="61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</row>
    <row r="435" spans="6:17" ht="12.75" x14ac:dyDescent="0.2">
      <c r="F435" s="61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</row>
    <row r="436" spans="6:17" ht="12.75" x14ac:dyDescent="0.2">
      <c r="F436" s="61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</row>
    <row r="437" spans="6:17" ht="12.75" x14ac:dyDescent="0.2">
      <c r="F437" s="61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</row>
    <row r="438" spans="6:17" ht="12.75" x14ac:dyDescent="0.2">
      <c r="F438" s="61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</row>
    <row r="439" spans="6:17" ht="12.75" x14ac:dyDescent="0.2">
      <c r="F439" s="61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</row>
    <row r="440" spans="6:17" ht="12.75" x14ac:dyDescent="0.2">
      <c r="F440" s="61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</row>
    <row r="441" spans="6:17" ht="12.75" x14ac:dyDescent="0.2">
      <c r="F441" s="61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</row>
    <row r="442" spans="6:17" ht="12.75" x14ac:dyDescent="0.2">
      <c r="F442" s="61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</row>
    <row r="443" spans="6:17" ht="12.75" x14ac:dyDescent="0.2">
      <c r="F443" s="61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</row>
    <row r="444" spans="6:17" ht="12.75" x14ac:dyDescent="0.2">
      <c r="F444" s="61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</row>
    <row r="445" spans="6:17" ht="12.75" x14ac:dyDescent="0.2">
      <c r="F445" s="61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</row>
    <row r="446" spans="6:17" ht="12.75" x14ac:dyDescent="0.2">
      <c r="F446" s="61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</row>
    <row r="447" spans="6:17" ht="12.75" x14ac:dyDescent="0.2">
      <c r="F447" s="61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6:17" ht="12.75" x14ac:dyDescent="0.2">
      <c r="F448" s="61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</row>
    <row r="449" spans="6:17" ht="12.75" x14ac:dyDescent="0.2">
      <c r="F449" s="61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</row>
    <row r="450" spans="6:17" ht="12.75" x14ac:dyDescent="0.2">
      <c r="F450" s="61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</row>
    <row r="451" spans="6:17" ht="12.75" x14ac:dyDescent="0.2">
      <c r="F451" s="61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</row>
    <row r="452" spans="6:17" ht="12.75" x14ac:dyDescent="0.2">
      <c r="F452" s="61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</row>
    <row r="453" spans="6:17" ht="12.75" x14ac:dyDescent="0.2">
      <c r="F453" s="61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</row>
    <row r="454" spans="6:17" ht="12.75" x14ac:dyDescent="0.2">
      <c r="F454" s="61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</row>
    <row r="455" spans="6:17" ht="12.75" x14ac:dyDescent="0.2">
      <c r="F455" s="61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</row>
    <row r="456" spans="6:17" ht="12.75" x14ac:dyDescent="0.2">
      <c r="F456" s="61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</row>
    <row r="457" spans="6:17" ht="12.75" x14ac:dyDescent="0.2">
      <c r="F457" s="61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</row>
    <row r="458" spans="6:17" ht="12.75" x14ac:dyDescent="0.2">
      <c r="F458" s="61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</row>
    <row r="459" spans="6:17" ht="12.75" x14ac:dyDescent="0.2">
      <c r="F459" s="61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</row>
    <row r="460" spans="6:17" ht="12.75" x14ac:dyDescent="0.2">
      <c r="F460" s="61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</row>
    <row r="461" spans="6:17" ht="12.75" x14ac:dyDescent="0.2">
      <c r="F461" s="61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</row>
    <row r="462" spans="6:17" ht="12.75" x14ac:dyDescent="0.2">
      <c r="F462" s="61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</row>
    <row r="463" spans="6:17" ht="12.75" x14ac:dyDescent="0.2">
      <c r="F463" s="61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</row>
    <row r="464" spans="6:17" ht="12.75" x14ac:dyDescent="0.2">
      <c r="F464" s="61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</row>
    <row r="465" spans="6:17" ht="12.75" x14ac:dyDescent="0.2">
      <c r="F465" s="61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</row>
    <row r="466" spans="6:17" ht="12.75" x14ac:dyDescent="0.2">
      <c r="F466" s="61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</row>
    <row r="467" spans="6:17" ht="12.75" x14ac:dyDescent="0.2">
      <c r="F467" s="61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</row>
    <row r="468" spans="6:17" ht="12.75" x14ac:dyDescent="0.2">
      <c r="F468" s="61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</row>
    <row r="469" spans="6:17" ht="12.75" x14ac:dyDescent="0.2">
      <c r="F469" s="61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</row>
    <row r="470" spans="6:17" ht="12.75" x14ac:dyDescent="0.2">
      <c r="F470" s="61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</row>
    <row r="471" spans="6:17" ht="12.75" x14ac:dyDescent="0.2">
      <c r="F471" s="61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</row>
    <row r="472" spans="6:17" ht="12.75" x14ac:dyDescent="0.2">
      <c r="F472" s="61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</row>
    <row r="473" spans="6:17" ht="12.75" x14ac:dyDescent="0.2">
      <c r="F473" s="61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</row>
    <row r="474" spans="6:17" ht="12.75" x14ac:dyDescent="0.2">
      <c r="F474" s="61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</row>
    <row r="475" spans="6:17" ht="12.75" x14ac:dyDescent="0.2">
      <c r="F475" s="61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</row>
    <row r="476" spans="6:17" ht="12.75" x14ac:dyDescent="0.2">
      <c r="F476" s="61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</row>
    <row r="477" spans="6:17" ht="12.75" x14ac:dyDescent="0.2">
      <c r="F477" s="61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</row>
    <row r="478" spans="6:17" ht="12.75" x14ac:dyDescent="0.2">
      <c r="F478" s="61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</row>
    <row r="479" spans="6:17" ht="12.75" x14ac:dyDescent="0.2">
      <c r="F479" s="61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</row>
    <row r="480" spans="6:17" ht="12.75" x14ac:dyDescent="0.2">
      <c r="F480" s="61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</row>
    <row r="481" spans="6:17" ht="12.75" x14ac:dyDescent="0.2">
      <c r="F481" s="61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</row>
    <row r="482" spans="6:17" ht="12.75" x14ac:dyDescent="0.2">
      <c r="F482" s="61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</row>
    <row r="483" spans="6:17" ht="12.75" x14ac:dyDescent="0.2">
      <c r="F483" s="61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</row>
    <row r="484" spans="6:17" ht="12.75" x14ac:dyDescent="0.2">
      <c r="F484" s="61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</row>
    <row r="485" spans="6:17" ht="12.75" x14ac:dyDescent="0.2">
      <c r="F485" s="61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</row>
    <row r="486" spans="6:17" ht="12.75" x14ac:dyDescent="0.2">
      <c r="F486" s="61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</row>
    <row r="487" spans="6:17" ht="12.75" x14ac:dyDescent="0.2">
      <c r="F487" s="61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</row>
    <row r="488" spans="6:17" ht="12.75" x14ac:dyDescent="0.2">
      <c r="F488" s="61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</row>
    <row r="489" spans="6:17" ht="12.75" x14ac:dyDescent="0.2">
      <c r="F489" s="61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</row>
    <row r="490" spans="6:17" ht="12.75" x14ac:dyDescent="0.2">
      <c r="F490" s="61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</row>
    <row r="491" spans="6:17" ht="12.75" x14ac:dyDescent="0.2">
      <c r="F491" s="61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</row>
    <row r="492" spans="6:17" ht="12.75" x14ac:dyDescent="0.2">
      <c r="F492" s="61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</row>
    <row r="493" spans="6:17" ht="12.75" x14ac:dyDescent="0.2">
      <c r="F493" s="61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</row>
    <row r="494" spans="6:17" ht="12.75" x14ac:dyDescent="0.2">
      <c r="F494" s="61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</row>
    <row r="495" spans="6:17" ht="12.75" x14ac:dyDescent="0.2">
      <c r="F495" s="61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</row>
    <row r="496" spans="6:17" ht="12.75" x14ac:dyDescent="0.2">
      <c r="F496" s="61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</row>
    <row r="497" spans="6:17" ht="12.75" x14ac:dyDescent="0.2">
      <c r="F497" s="61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</row>
    <row r="498" spans="6:17" ht="12.75" x14ac:dyDescent="0.2">
      <c r="F498" s="61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</row>
    <row r="499" spans="6:17" ht="12.75" x14ac:dyDescent="0.2">
      <c r="F499" s="61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</row>
    <row r="500" spans="6:17" ht="12.75" x14ac:dyDescent="0.2">
      <c r="F500" s="61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</row>
    <row r="501" spans="6:17" ht="12.75" x14ac:dyDescent="0.2">
      <c r="F501" s="61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</row>
    <row r="502" spans="6:17" ht="12.75" x14ac:dyDescent="0.2">
      <c r="F502" s="61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</row>
    <row r="503" spans="6:17" ht="12.75" x14ac:dyDescent="0.2">
      <c r="F503" s="61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</row>
    <row r="504" spans="6:17" ht="12.75" x14ac:dyDescent="0.2">
      <c r="F504" s="61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</row>
    <row r="505" spans="6:17" ht="12.75" x14ac:dyDescent="0.2">
      <c r="F505" s="61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</row>
    <row r="506" spans="6:17" ht="12.75" x14ac:dyDescent="0.2">
      <c r="F506" s="61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</row>
    <row r="507" spans="6:17" ht="12.75" x14ac:dyDescent="0.2">
      <c r="F507" s="61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</row>
    <row r="508" spans="6:17" ht="12.75" x14ac:dyDescent="0.2">
      <c r="F508" s="61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</row>
    <row r="509" spans="6:17" ht="12.75" x14ac:dyDescent="0.2">
      <c r="F509" s="61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</row>
    <row r="510" spans="6:17" ht="12.75" x14ac:dyDescent="0.2">
      <c r="F510" s="61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</row>
    <row r="511" spans="6:17" ht="12.75" x14ac:dyDescent="0.2">
      <c r="F511" s="61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</row>
    <row r="512" spans="6:17" ht="12.75" x14ac:dyDescent="0.2">
      <c r="F512" s="61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</row>
    <row r="513" spans="6:17" ht="12.75" x14ac:dyDescent="0.2">
      <c r="F513" s="61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</row>
    <row r="514" spans="6:17" ht="12.75" x14ac:dyDescent="0.2">
      <c r="F514" s="61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</row>
    <row r="515" spans="6:17" ht="12.75" x14ac:dyDescent="0.2">
      <c r="F515" s="61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</row>
    <row r="516" spans="6:17" ht="12.75" x14ac:dyDescent="0.2">
      <c r="F516" s="61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</row>
    <row r="517" spans="6:17" ht="12.75" x14ac:dyDescent="0.2">
      <c r="F517" s="61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</row>
    <row r="518" spans="6:17" ht="12.75" x14ac:dyDescent="0.2">
      <c r="F518" s="61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</row>
    <row r="519" spans="6:17" ht="12.75" x14ac:dyDescent="0.2">
      <c r="F519" s="61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</row>
    <row r="520" spans="6:17" ht="12.75" x14ac:dyDescent="0.2">
      <c r="F520" s="61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</row>
    <row r="521" spans="6:17" ht="12.75" x14ac:dyDescent="0.2">
      <c r="F521" s="61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</row>
    <row r="522" spans="6:17" ht="12.75" x14ac:dyDescent="0.2">
      <c r="F522" s="61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</row>
    <row r="523" spans="6:17" ht="12.75" x14ac:dyDescent="0.2">
      <c r="F523" s="61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</row>
    <row r="524" spans="6:17" ht="12.75" x14ac:dyDescent="0.2">
      <c r="F524" s="61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</row>
    <row r="525" spans="6:17" ht="12.75" x14ac:dyDescent="0.2">
      <c r="F525" s="61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</row>
    <row r="526" spans="6:17" ht="12.75" x14ac:dyDescent="0.2">
      <c r="F526" s="61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</row>
    <row r="527" spans="6:17" ht="12.75" x14ac:dyDescent="0.2">
      <c r="F527" s="61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</row>
    <row r="528" spans="6:17" ht="12.75" x14ac:dyDescent="0.2">
      <c r="F528" s="61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</row>
    <row r="529" spans="6:17" ht="12.75" x14ac:dyDescent="0.2">
      <c r="F529" s="61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</row>
    <row r="530" spans="6:17" ht="12.75" x14ac:dyDescent="0.2">
      <c r="F530" s="61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</row>
    <row r="531" spans="6:17" ht="12.75" x14ac:dyDescent="0.2">
      <c r="F531" s="61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</row>
    <row r="532" spans="6:17" ht="12.75" x14ac:dyDescent="0.2">
      <c r="F532" s="61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</row>
    <row r="533" spans="6:17" ht="12.75" x14ac:dyDescent="0.2">
      <c r="F533" s="61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</row>
    <row r="534" spans="6:17" ht="12.75" x14ac:dyDescent="0.2">
      <c r="F534" s="61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</row>
    <row r="535" spans="6:17" ht="12.75" x14ac:dyDescent="0.2">
      <c r="F535" s="61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</row>
    <row r="536" spans="6:17" ht="12.75" x14ac:dyDescent="0.2">
      <c r="F536" s="61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</row>
    <row r="537" spans="6:17" ht="12.75" x14ac:dyDescent="0.2">
      <c r="F537" s="61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</row>
    <row r="538" spans="6:17" ht="12.75" x14ac:dyDescent="0.2">
      <c r="F538" s="61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</row>
    <row r="539" spans="6:17" ht="12.75" x14ac:dyDescent="0.2">
      <c r="F539" s="61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</row>
    <row r="540" spans="6:17" ht="12.75" x14ac:dyDescent="0.2">
      <c r="F540" s="61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</row>
    <row r="541" spans="6:17" ht="12.75" x14ac:dyDescent="0.2">
      <c r="F541" s="61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</row>
    <row r="542" spans="6:17" ht="12.75" x14ac:dyDescent="0.2">
      <c r="F542" s="61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</row>
    <row r="543" spans="6:17" ht="12.75" x14ac:dyDescent="0.2">
      <c r="F543" s="61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</row>
    <row r="544" spans="6:17" ht="12.75" x14ac:dyDescent="0.2">
      <c r="F544" s="61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</row>
    <row r="545" spans="6:17" ht="12.75" x14ac:dyDescent="0.2">
      <c r="F545" s="61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</row>
    <row r="546" spans="6:17" ht="12.75" x14ac:dyDescent="0.2">
      <c r="F546" s="61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</row>
    <row r="547" spans="6:17" ht="12.75" x14ac:dyDescent="0.2">
      <c r="F547" s="61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</row>
    <row r="548" spans="6:17" ht="12.75" x14ac:dyDescent="0.2">
      <c r="F548" s="61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</row>
    <row r="549" spans="6:17" ht="12.75" x14ac:dyDescent="0.2">
      <c r="F549" s="61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</row>
    <row r="550" spans="6:17" ht="12.75" x14ac:dyDescent="0.2">
      <c r="F550" s="61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</row>
    <row r="551" spans="6:17" ht="12.75" x14ac:dyDescent="0.2">
      <c r="F551" s="61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</row>
    <row r="552" spans="6:17" ht="12.75" x14ac:dyDescent="0.2">
      <c r="F552" s="61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</row>
    <row r="553" spans="6:17" ht="12.75" x14ac:dyDescent="0.2">
      <c r="F553" s="61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</row>
    <row r="554" spans="6:17" ht="12.75" x14ac:dyDescent="0.2">
      <c r="F554" s="61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</row>
    <row r="555" spans="6:17" ht="12.75" x14ac:dyDescent="0.2">
      <c r="F555" s="61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</row>
    <row r="556" spans="6:17" ht="12.75" x14ac:dyDescent="0.2">
      <c r="F556" s="61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</row>
    <row r="557" spans="6:17" ht="12.75" x14ac:dyDescent="0.2">
      <c r="F557" s="61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</row>
    <row r="558" spans="6:17" ht="12.75" x14ac:dyDescent="0.2">
      <c r="F558" s="61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</row>
    <row r="559" spans="6:17" ht="12.75" x14ac:dyDescent="0.2">
      <c r="F559" s="61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</row>
    <row r="560" spans="6:17" ht="12.75" x14ac:dyDescent="0.2">
      <c r="F560" s="61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</row>
    <row r="561" spans="6:17" ht="12.75" x14ac:dyDescent="0.2">
      <c r="F561" s="61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</row>
    <row r="562" spans="6:17" ht="12.75" x14ac:dyDescent="0.2">
      <c r="F562" s="61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</row>
    <row r="563" spans="6:17" ht="12.75" x14ac:dyDescent="0.2">
      <c r="F563" s="61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</row>
    <row r="564" spans="6:17" ht="12.75" x14ac:dyDescent="0.2">
      <c r="F564" s="61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</row>
    <row r="565" spans="6:17" ht="12.75" x14ac:dyDescent="0.2">
      <c r="F565" s="61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</row>
    <row r="566" spans="6:17" ht="12.75" x14ac:dyDescent="0.2">
      <c r="F566" s="61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</row>
    <row r="567" spans="6:17" ht="12.75" x14ac:dyDescent="0.2">
      <c r="F567" s="61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</row>
    <row r="568" spans="6:17" ht="12.75" x14ac:dyDescent="0.2">
      <c r="F568" s="61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</row>
    <row r="569" spans="6:17" ht="12.75" x14ac:dyDescent="0.2">
      <c r="F569" s="61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</row>
    <row r="570" spans="6:17" ht="12.75" x14ac:dyDescent="0.2">
      <c r="F570" s="61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</row>
    <row r="571" spans="6:17" ht="12.75" x14ac:dyDescent="0.2">
      <c r="F571" s="61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</row>
    <row r="572" spans="6:17" ht="12.75" x14ac:dyDescent="0.2">
      <c r="F572" s="61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</row>
    <row r="573" spans="6:17" ht="12.75" x14ac:dyDescent="0.2">
      <c r="F573" s="61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</row>
    <row r="574" spans="6:17" ht="12.75" x14ac:dyDescent="0.2">
      <c r="F574" s="61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</row>
    <row r="575" spans="6:17" ht="12.75" x14ac:dyDescent="0.2">
      <c r="F575" s="61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</row>
    <row r="576" spans="6:17" ht="12.75" x14ac:dyDescent="0.2">
      <c r="F576" s="61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</row>
    <row r="577" spans="6:17" ht="12.75" x14ac:dyDescent="0.2">
      <c r="F577" s="61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</row>
    <row r="578" spans="6:17" ht="12.75" x14ac:dyDescent="0.2">
      <c r="F578" s="61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</row>
    <row r="579" spans="6:17" ht="12.75" x14ac:dyDescent="0.2">
      <c r="F579" s="61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</row>
    <row r="580" spans="6:17" ht="12.75" x14ac:dyDescent="0.2">
      <c r="F580" s="61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</row>
    <row r="581" spans="6:17" ht="12.75" x14ac:dyDescent="0.2">
      <c r="F581" s="61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</row>
    <row r="582" spans="6:17" ht="12.75" x14ac:dyDescent="0.2">
      <c r="F582" s="61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</row>
    <row r="583" spans="6:17" ht="12.75" x14ac:dyDescent="0.2">
      <c r="F583" s="61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</row>
    <row r="584" spans="6:17" ht="12.75" x14ac:dyDescent="0.2">
      <c r="F584" s="61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</row>
    <row r="585" spans="6:17" ht="12.75" x14ac:dyDescent="0.2">
      <c r="F585" s="61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</row>
    <row r="586" spans="6:17" ht="12.75" x14ac:dyDescent="0.2">
      <c r="F586" s="61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</row>
    <row r="587" spans="6:17" ht="12.75" x14ac:dyDescent="0.2">
      <c r="F587" s="61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</row>
    <row r="588" spans="6:17" ht="12.75" x14ac:dyDescent="0.2">
      <c r="F588" s="61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</row>
    <row r="589" spans="6:17" ht="12.75" x14ac:dyDescent="0.2">
      <c r="F589" s="61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</row>
    <row r="590" spans="6:17" ht="12.75" x14ac:dyDescent="0.2">
      <c r="F590" s="61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</row>
    <row r="591" spans="6:17" ht="12.75" x14ac:dyDescent="0.2">
      <c r="F591" s="61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</row>
    <row r="592" spans="6:17" ht="12.75" x14ac:dyDescent="0.2">
      <c r="F592" s="61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</row>
    <row r="593" spans="6:17" ht="12.75" x14ac:dyDescent="0.2">
      <c r="F593" s="61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</row>
    <row r="594" spans="6:17" ht="12.75" x14ac:dyDescent="0.2">
      <c r="F594" s="61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</row>
    <row r="595" spans="6:17" ht="12.75" x14ac:dyDescent="0.2">
      <c r="F595" s="61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</row>
    <row r="596" spans="6:17" ht="12.75" x14ac:dyDescent="0.2">
      <c r="F596" s="61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</row>
    <row r="597" spans="6:17" ht="12.75" x14ac:dyDescent="0.2">
      <c r="F597" s="61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</row>
    <row r="598" spans="6:17" ht="12.75" x14ac:dyDescent="0.2">
      <c r="F598" s="61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</row>
    <row r="599" spans="6:17" ht="12.75" x14ac:dyDescent="0.2">
      <c r="F599" s="61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</row>
    <row r="600" spans="6:17" ht="12.75" x14ac:dyDescent="0.2">
      <c r="F600" s="61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</row>
    <row r="601" spans="6:17" ht="12.75" x14ac:dyDescent="0.2">
      <c r="F601" s="61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</row>
    <row r="602" spans="6:17" ht="12.75" x14ac:dyDescent="0.2">
      <c r="F602" s="61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</row>
    <row r="603" spans="6:17" ht="12.75" x14ac:dyDescent="0.2">
      <c r="F603" s="61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</row>
    <row r="604" spans="6:17" ht="12.75" x14ac:dyDescent="0.2">
      <c r="F604" s="61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</row>
    <row r="605" spans="6:17" ht="12.75" x14ac:dyDescent="0.2">
      <c r="F605" s="61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</row>
    <row r="606" spans="6:17" ht="12.75" x14ac:dyDescent="0.2">
      <c r="F606" s="61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</row>
    <row r="607" spans="6:17" ht="12.75" x14ac:dyDescent="0.2">
      <c r="F607" s="61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</row>
    <row r="608" spans="6:17" ht="12.75" x14ac:dyDescent="0.2">
      <c r="F608" s="61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</row>
    <row r="609" spans="6:17" ht="12.75" x14ac:dyDescent="0.2">
      <c r="F609" s="61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</row>
    <row r="610" spans="6:17" ht="12.75" x14ac:dyDescent="0.2">
      <c r="F610" s="61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</row>
    <row r="611" spans="6:17" ht="12.75" x14ac:dyDescent="0.2">
      <c r="F611" s="61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</row>
    <row r="612" spans="6:17" ht="12.75" x14ac:dyDescent="0.2">
      <c r="F612" s="61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</row>
    <row r="613" spans="6:17" ht="12.75" x14ac:dyDescent="0.2">
      <c r="F613" s="61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</row>
    <row r="614" spans="6:17" ht="12.75" x14ac:dyDescent="0.2">
      <c r="F614" s="61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</row>
    <row r="615" spans="6:17" ht="12.75" x14ac:dyDescent="0.2">
      <c r="F615" s="61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</row>
    <row r="616" spans="6:17" ht="12.75" x14ac:dyDescent="0.2">
      <c r="F616" s="61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</row>
    <row r="617" spans="6:17" ht="12.75" x14ac:dyDescent="0.2">
      <c r="F617" s="61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</row>
    <row r="618" spans="6:17" ht="12.75" x14ac:dyDescent="0.2">
      <c r="F618" s="61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</row>
    <row r="619" spans="6:17" ht="12.75" x14ac:dyDescent="0.2">
      <c r="F619" s="61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</row>
    <row r="620" spans="6:17" ht="12.75" x14ac:dyDescent="0.2">
      <c r="F620" s="61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</row>
    <row r="621" spans="6:17" ht="12.75" x14ac:dyDescent="0.2">
      <c r="F621" s="61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</row>
    <row r="622" spans="6:17" ht="12.75" x14ac:dyDescent="0.2">
      <c r="F622" s="61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</row>
    <row r="623" spans="6:17" ht="12.75" x14ac:dyDescent="0.2">
      <c r="F623" s="61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</row>
    <row r="624" spans="6:17" ht="12.75" x14ac:dyDescent="0.2">
      <c r="F624" s="61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</row>
    <row r="625" spans="6:17" ht="12.75" x14ac:dyDescent="0.2">
      <c r="F625" s="61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</row>
    <row r="626" spans="6:17" ht="12.75" x14ac:dyDescent="0.2">
      <c r="F626" s="61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</row>
    <row r="627" spans="6:17" ht="12.75" x14ac:dyDescent="0.2">
      <c r="F627" s="61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</row>
    <row r="628" spans="6:17" ht="12.75" x14ac:dyDescent="0.2">
      <c r="F628" s="61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</row>
    <row r="629" spans="6:17" ht="12.75" x14ac:dyDescent="0.2">
      <c r="F629" s="61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</row>
    <row r="630" spans="6:17" ht="12.75" x14ac:dyDescent="0.2">
      <c r="F630" s="61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</row>
    <row r="631" spans="6:17" ht="12.75" x14ac:dyDescent="0.2">
      <c r="F631" s="61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</row>
    <row r="632" spans="6:17" ht="12.75" x14ac:dyDescent="0.2">
      <c r="F632" s="61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</row>
    <row r="633" spans="6:17" ht="12.75" x14ac:dyDescent="0.2">
      <c r="F633" s="61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</row>
    <row r="634" spans="6:17" ht="12.75" x14ac:dyDescent="0.2">
      <c r="F634" s="61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</row>
    <row r="635" spans="6:17" ht="12.75" x14ac:dyDescent="0.2">
      <c r="F635" s="61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</row>
    <row r="636" spans="6:17" ht="12.75" x14ac:dyDescent="0.2">
      <c r="F636" s="61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</row>
    <row r="637" spans="6:17" ht="12.75" x14ac:dyDescent="0.2">
      <c r="F637" s="61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</row>
    <row r="638" spans="6:17" ht="12.75" x14ac:dyDescent="0.2">
      <c r="F638" s="61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</row>
    <row r="639" spans="6:17" ht="12.75" x14ac:dyDescent="0.2">
      <c r="F639" s="61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</row>
    <row r="640" spans="6:17" ht="12.75" x14ac:dyDescent="0.2">
      <c r="F640" s="61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</row>
    <row r="641" spans="6:17" ht="12.75" x14ac:dyDescent="0.2">
      <c r="F641" s="61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</row>
    <row r="642" spans="6:17" ht="12.75" x14ac:dyDescent="0.2">
      <c r="F642" s="61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</row>
    <row r="643" spans="6:17" ht="12.75" x14ac:dyDescent="0.2">
      <c r="F643" s="61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</row>
    <row r="644" spans="6:17" ht="12.75" x14ac:dyDescent="0.2">
      <c r="F644" s="61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</row>
    <row r="645" spans="6:17" ht="12.75" x14ac:dyDescent="0.2">
      <c r="F645" s="61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</row>
    <row r="646" spans="6:17" ht="12.75" x14ac:dyDescent="0.2">
      <c r="F646" s="61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6:17" ht="12.75" x14ac:dyDescent="0.2">
      <c r="F647" s="61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</row>
    <row r="648" spans="6:17" ht="12.75" x14ac:dyDescent="0.2">
      <c r="F648" s="61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</row>
    <row r="649" spans="6:17" ht="12.75" x14ac:dyDescent="0.2">
      <c r="F649" s="61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</row>
    <row r="650" spans="6:17" ht="12.75" x14ac:dyDescent="0.2">
      <c r="F650" s="61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</row>
    <row r="651" spans="6:17" ht="12.75" x14ac:dyDescent="0.2">
      <c r="F651" s="61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</row>
    <row r="652" spans="6:17" ht="12.75" x14ac:dyDescent="0.2">
      <c r="F652" s="61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</row>
    <row r="653" spans="6:17" ht="12.75" x14ac:dyDescent="0.2">
      <c r="F653" s="61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</row>
    <row r="654" spans="6:17" ht="12.75" x14ac:dyDescent="0.2">
      <c r="F654" s="61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</row>
    <row r="655" spans="6:17" ht="12.75" x14ac:dyDescent="0.2">
      <c r="F655" s="61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</row>
    <row r="656" spans="6:17" ht="12.75" x14ac:dyDescent="0.2">
      <c r="F656" s="61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</row>
    <row r="657" spans="6:17" ht="12.75" x14ac:dyDescent="0.2">
      <c r="F657" s="61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</row>
    <row r="658" spans="6:17" ht="12.75" x14ac:dyDescent="0.2">
      <c r="F658" s="61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</row>
    <row r="659" spans="6:17" ht="12.75" x14ac:dyDescent="0.2">
      <c r="F659" s="61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</row>
    <row r="660" spans="6:17" ht="12.75" x14ac:dyDescent="0.2">
      <c r="F660" s="61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</row>
    <row r="661" spans="6:17" ht="12.75" x14ac:dyDescent="0.2">
      <c r="F661" s="61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</row>
    <row r="662" spans="6:17" ht="12.75" x14ac:dyDescent="0.2">
      <c r="F662" s="61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</row>
    <row r="663" spans="6:17" ht="12.75" x14ac:dyDescent="0.2">
      <c r="F663" s="61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</row>
    <row r="664" spans="6:17" ht="12.75" x14ac:dyDescent="0.2">
      <c r="F664" s="61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</row>
    <row r="665" spans="6:17" ht="12.75" x14ac:dyDescent="0.2">
      <c r="F665" s="61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</row>
    <row r="666" spans="6:17" ht="12.75" x14ac:dyDescent="0.2">
      <c r="F666" s="61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</row>
    <row r="667" spans="6:17" ht="12.75" x14ac:dyDescent="0.2">
      <c r="F667" s="61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</row>
    <row r="668" spans="6:17" ht="12.75" x14ac:dyDescent="0.2">
      <c r="F668" s="61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</row>
    <row r="669" spans="6:17" ht="12.75" x14ac:dyDescent="0.2">
      <c r="F669" s="61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</row>
    <row r="670" spans="6:17" ht="12.75" x14ac:dyDescent="0.2">
      <c r="F670" s="61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</row>
    <row r="671" spans="6:17" ht="12.75" x14ac:dyDescent="0.2">
      <c r="F671" s="61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</row>
    <row r="672" spans="6:17" ht="12.75" x14ac:dyDescent="0.2">
      <c r="F672" s="61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</row>
    <row r="673" spans="6:17" ht="12.75" x14ac:dyDescent="0.2">
      <c r="F673" s="61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</row>
    <row r="674" spans="6:17" ht="12.75" x14ac:dyDescent="0.2">
      <c r="F674" s="61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</row>
    <row r="675" spans="6:17" ht="12.75" x14ac:dyDescent="0.2">
      <c r="F675" s="61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</row>
    <row r="676" spans="6:17" ht="12.75" x14ac:dyDescent="0.2">
      <c r="F676" s="61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</row>
    <row r="677" spans="6:17" ht="12.75" x14ac:dyDescent="0.2">
      <c r="F677" s="61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</row>
    <row r="678" spans="6:17" ht="12.75" x14ac:dyDescent="0.2">
      <c r="F678" s="61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</row>
    <row r="679" spans="6:17" ht="12.75" x14ac:dyDescent="0.2">
      <c r="F679" s="61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</row>
    <row r="680" spans="6:17" ht="12.75" x14ac:dyDescent="0.2">
      <c r="F680" s="61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</row>
    <row r="681" spans="6:17" ht="12.75" x14ac:dyDescent="0.2">
      <c r="F681" s="61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</row>
    <row r="682" spans="6:17" ht="12.75" x14ac:dyDescent="0.2">
      <c r="F682" s="61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</row>
    <row r="683" spans="6:17" ht="12.75" x14ac:dyDescent="0.2">
      <c r="F683" s="61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</row>
    <row r="684" spans="6:17" ht="12.75" x14ac:dyDescent="0.2">
      <c r="F684" s="61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</row>
    <row r="685" spans="6:17" ht="12.75" x14ac:dyDescent="0.2">
      <c r="F685" s="61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</row>
    <row r="686" spans="6:17" ht="12.75" x14ac:dyDescent="0.2">
      <c r="F686" s="61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</row>
    <row r="687" spans="6:17" ht="12.75" x14ac:dyDescent="0.2">
      <c r="F687" s="61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</row>
    <row r="688" spans="6:17" ht="12.75" x14ac:dyDescent="0.2">
      <c r="F688" s="61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</row>
    <row r="689" spans="6:17" ht="12.75" x14ac:dyDescent="0.2">
      <c r="F689" s="61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</row>
    <row r="690" spans="6:17" ht="12.75" x14ac:dyDescent="0.2">
      <c r="F690" s="61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</row>
    <row r="691" spans="6:17" ht="12.75" x14ac:dyDescent="0.2">
      <c r="F691" s="61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</row>
    <row r="692" spans="6:17" ht="12.75" x14ac:dyDescent="0.2">
      <c r="F692" s="61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</row>
    <row r="693" spans="6:17" ht="12.75" x14ac:dyDescent="0.2">
      <c r="F693" s="61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</row>
    <row r="694" spans="6:17" ht="12.75" x14ac:dyDescent="0.2">
      <c r="F694" s="61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</row>
    <row r="695" spans="6:17" ht="12.75" x14ac:dyDescent="0.2">
      <c r="F695" s="61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</row>
    <row r="696" spans="6:17" ht="12.75" x14ac:dyDescent="0.2">
      <c r="F696" s="61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</row>
    <row r="697" spans="6:17" ht="12.75" x14ac:dyDescent="0.2">
      <c r="F697" s="61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</row>
    <row r="698" spans="6:17" ht="12.75" x14ac:dyDescent="0.2">
      <c r="F698" s="61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</row>
    <row r="699" spans="6:17" ht="12.75" x14ac:dyDescent="0.2">
      <c r="F699" s="61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</row>
    <row r="700" spans="6:17" ht="12.75" x14ac:dyDescent="0.2">
      <c r="F700" s="61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</row>
    <row r="701" spans="6:17" ht="12.75" x14ac:dyDescent="0.2">
      <c r="F701" s="61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</row>
    <row r="702" spans="6:17" ht="12.75" x14ac:dyDescent="0.2">
      <c r="F702" s="61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</row>
    <row r="703" spans="6:17" ht="12.75" x14ac:dyDescent="0.2">
      <c r="F703" s="61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</row>
    <row r="704" spans="6:17" ht="12.75" x14ac:dyDescent="0.2">
      <c r="F704" s="61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</row>
    <row r="705" spans="6:17" ht="12.75" x14ac:dyDescent="0.2">
      <c r="F705" s="61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</row>
    <row r="706" spans="6:17" ht="12.75" x14ac:dyDescent="0.2">
      <c r="F706" s="61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</row>
    <row r="707" spans="6:17" ht="12.75" x14ac:dyDescent="0.2">
      <c r="F707" s="61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</row>
    <row r="708" spans="6:17" ht="12.75" x14ac:dyDescent="0.2">
      <c r="F708" s="61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</row>
    <row r="709" spans="6:17" ht="12.75" x14ac:dyDescent="0.2">
      <c r="F709" s="61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</row>
    <row r="710" spans="6:17" ht="12.75" x14ac:dyDescent="0.2">
      <c r="F710" s="61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</row>
    <row r="711" spans="6:17" ht="12.75" x14ac:dyDescent="0.2">
      <c r="F711" s="61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</row>
    <row r="712" spans="6:17" ht="12.75" x14ac:dyDescent="0.2">
      <c r="F712" s="61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</row>
    <row r="713" spans="6:17" ht="12.75" x14ac:dyDescent="0.2">
      <c r="F713" s="61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</row>
    <row r="714" spans="6:17" ht="12.75" x14ac:dyDescent="0.2">
      <c r="F714" s="61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</row>
    <row r="715" spans="6:17" ht="12.75" x14ac:dyDescent="0.2">
      <c r="F715" s="61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</row>
    <row r="716" spans="6:17" ht="12.75" x14ac:dyDescent="0.2">
      <c r="F716" s="61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</row>
    <row r="717" spans="6:17" ht="12.75" x14ac:dyDescent="0.2">
      <c r="F717" s="61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</row>
    <row r="718" spans="6:17" ht="12.75" x14ac:dyDescent="0.2">
      <c r="F718" s="61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</row>
    <row r="719" spans="6:17" ht="12.75" x14ac:dyDescent="0.2">
      <c r="F719" s="61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</row>
    <row r="720" spans="6:17" ht="12.75" x14ac:dyDescent="0.2">
      <c r="F720" s="61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</row>
    <row r="721" spans="6:17" ht="12.75" x14ac:dyDescent="0.2">
      <c r="F721" s="61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</row>
    <row r="722" spans="6:17" ht="12.75" x14ac:dyDescent="0.2">
      <c r="F722" s="61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</row>
    <row r="723" spans="6:17" ht="12.75" x14ac:dyDescent="0.2">
      <c r="F723" s="61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</row>
    <row r="724" spans="6:17" ht="12.75" x14ac:dyDescent="0.2">
      <c r="F724" s="61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</row>
    <row r="725" spans="6:17" ht="12.75" x14ac:dyDescent="0.2">
      <c r="F725" s="61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</row>
    <row r="726" spans="6:17" ht="12.75" x14ac:dyDescent="0.2">
      <c r="F726" s="61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</row>
    <row r="727" spans="6:17" ht="12.75" x14ac:dyDescent="0.2">
      <c r="F727" s="61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</row>
    <row r="728" spans="6:17" ht="12.75" x14ac:dyDescent="0.2">
      <c r="F728" s="61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</row>
    <row r="729" spans="6:17" ht="12.75" x14ac:dyDescent="0.2">
      <c r="F729" s="61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</row>
    <row r="730" spans="6:17" ht="12.75" x14ac:dyDescent="0.2">
      <c r="F730" s="61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</row>
    <row r="731" spans="6:17" ht="12.75" x14ac:dyDescent="0.2">
      <c r="F731" s="61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</row>
    <row r="732" spans="6:17" ht="12.75" x14ac:dyDescent="0.2">
      <c r="F732" s="61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</row>
    <row r="733" spans="6:17" ht="12.75" x14ac:dyDescent="0.2">
      <c r="F733" s="61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</row>
    <row r="734" spans="6:17" ht="12.75" x14ac:dyDescent="0.2">
      <c r="F734" s="61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</row>
    <row r="735" spans="6:17" ht="12.75" x14ac:dyDescent="0.2">
      <c r="F735" s="61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</row>
    <row r="736" spans="6:17" ht="12.75" x14ac:dyDescent="0.2">
      <c r="F736" s="61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</row>
    <row r="737" spans="6:17" ht="12.75" x14ac:dyDescent="0.2">
      <c r="F737" s="61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</row>
    <row r="738" spans="6:17" ht="12.75" x14ac:dyDescent="0.2">
      <c r="F738" s="61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</row>
    <row r="739" spans="6:17" ht="12.75" x14ac:dyDescent="0.2">
      <c r="F739" s="61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</row>
    <row r="740" spans="6:17" ht="12.75" x14ac:dyDescent="0.2">
      <c r="F740" s="61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</row>
    <row r="741" spans="6:17" ht="12.75" x14ac:dyDescent="0.2">
      <c r="F741" s="61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</row>
    <row r="742" spans="6:17" ht="12.75" x14ac:dyDescent="0.2">
      <c r="F742" s="61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</row>
    <row r="743" spans="6:17" ht="12.75" x14ac:dyDescent="0.2">
      <c r="F743" s="61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</row>
    <row r="744" spans="6:17" ht="12.75" x14ac:dyDescent="0.2">
      <c r="F744" s="61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</row>
    <row r="745" spans="6:17" ht="12.75" x14ac:dyDescent="0.2">
      <c r="F745" s="61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</row>
    <row r="746" spans="6:17" ht="12.75" x14ac:dyDescent="0.2">
      <c r="F746" s="61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</row>
    <row r="747" spans="6:17" ht="12.75" x14ac:dyDescent="0.2">
      <c r="F747" s="61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</row>
    <row r="748" spans="6:17" ht="12.75" x14ac:dyDescent="0.2">
      <c r="F748" s="61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</row>
    <row r="749" spans="6:17" ht="12.75" x14ac:dyDescent="0.2">
      <c r="F749" s="61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</row>
    <row r="750" spans="6:17" ht="12.75" x14ac:dyDescent="0.2">
      <c r="F750" s="61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</row>
    <row r="751" spans="6:17" ht="12.75" x14ac:dyDescent="0.2">
      <c r="F751" s="61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</row>
    <row r="752" spans="6:17" ht="12.75" x14ac:dyDescent="0.2">
      <c r="F752" s="61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</row>
    <row r="753" spans="6:17" ht="12.75" x14ac:dyDescent="0.2">
      <c r="F753" s="61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</row>
    <row r="754" spans="6:17" ht="12.75" x14ac:dyDescent="0.2">
      <c r="F754" s="61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</row>
    <row r="755" spans="6:17" ht="12.75" x14ac:dyDescent="0.2">
      <c r="F755" s="61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</row>
    <row r="756" spans="6:17" ht="12.75" x14ac:dyDescent="0.2">
      <c r="F756" s="61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</row>
    <row r="757" spans="6:17" ht="12.75" x14ac:dyDescent="0.2">
      <c r="F757" s="61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</row>
    <row r="758" spans="6:17" ht="12.75" x14ac:dyDescent="0.2">
      <c r="F758" s="61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</row>
    <row r="759" spans="6:17" ht="12.75" x14ac:dyDescent="0.2">
      <c r="F759" s="61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</row>
    <row r="760" spans="6:17" ht="12.75" x14ac:dyDescent="0.2">
      <c r="F760" s="61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</row>
    <row r="761" spans="6:17" ht="12.75" x14ac:dyDescent="0.2">
      <c r="F761" s="61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</row>
    <row r="762" spans="6:17" ht="12.75" x14ac:dyDescent="0.2">
      <c r="F762" s="61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</row>
    <row r="763" spans="6:17" ht="12.75" x14ac:dyDescent="0.2">
      <c r="F763" s="61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</row>
    <row r="764" spans="6:17" ht="12.75" x14ac:dyDescent="0.2">
      <c r="F764" s="61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</row>
    <row r="765" spans="6:17" ht="12.75" x14ac:dyDescent="0.2">
      <c r="F765" s="61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</row>
    <row r="766" spans="6:17" ht="12.75" x14ac:dyDescent="0.2">
      <c r="F766" s="61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</row>
    <row r="767" spans="6:17" ht="12.75" x14ac:dyDescent="0.2">
      <c r="F767" s="61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</row>
    <row r="768" spans="6:17" ht="12.75" x14ac:dyDescent="0.2">
      <c r="F768" s="61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</row>
    <row r="769" spans="6:17" ht="12.75" x14ac:dyDescent="0.2">
      <c r="F769" s="61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</row>
    <row r="770" spans="6:17" ht="12.75" x14ac:dyDescent="0.2">
      <c r="F770" s="61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</row>
    <row r="771" spans="6:17" ht="12.75" x14ac:dyDescent="0.2">
      <c r="F771" s="61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</row>
    <row r="772" spans="6:17" ht="12.75" x14ac:dyDescent="0.2">
      <c r="F772" s="61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</row>
    <row r="773" spans="6:17" ht="12.75" x14ac:dyDescent="0.2">
      <c r="F773" s="61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</row>
    <row r="774" spans="6:17" ht="12.75" x14ac:dyDescent="0.2">
      <c r="F774" s="61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</row>
    <row r="775" spans="6:17" ht="12.75" x14ac:dyDescent="0.2">
      <c r="F775" s="61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</row>
    <row r="776" spans="6:17" ht="12.75" x14ac:dyDescent="0.2">
      <c r="F776" s="61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</row>
    <row r="777" spans="6:17" ht="12.75" x14ac:dyDescent="0.2">
      <c r="F777" s="61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</row>
    <row r="778" spans="6:17" ht="12.75" x14ac:dyDescent="0.2">
      <c r="F778" s="61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</row>
    <row r="779" spans="6:17" ht="12.75" x14ac:dyDescent="0.2">
      <c r="F779" s="61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</row>
    <row r="780" spans="6:17" ht="12.75" x14ac:dyDescent="0.2">
      <c r="F780" s="61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</row>
    <row r="781" spans="6:17" ht="12.75" x14ac:dyDescent="0.2">
      <c r="F781" s="61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</row>
    <row r="782" spans="6:17" ht="12.75" x14ac:dyDescent="0.2">
      <c r="F782" s="61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</row>
    <row r="783" spans="6:17" ht="12.75" x14ac:dyDescent="0.2">
      <c r="F783" s="61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</row>
    <row r="784" spans="6:17" ht="12.75" x14ac:dyDescent="0.2">
      <c r="F784" s="61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</row>
    <row r="785" spans="6:17" ht="12.75" x14ac:dyDescent="0.2">
      <c r="F785" s="61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</row>
    <row r="786" spans="6:17" ht="12.75" x14ac:dyDescent="0.2">
      <c r="F786" s="61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</row>
    <row r="787" spans="6:17" ht="12.75" x14ac:dyDescent="0.2">
      <c r="F787" s="61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</row>
    <row r="788" spans="6:17" ht="12.75" x14ac:dyDescent="0.2">
      <c r="F788" s="61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</row>
    <row r="789" spans="6:17" ht="12.75" x14ac:dyDescent="0.2">
      <c r="F789" s="61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</row>
    <row r="790" spans="6:17" ht="12.75" x14ac:dyDescent="0.2">
      <c r="F790" s="61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</row>
    <row r="791" spans="6:17" ht="12.75" x14ac:dyDescent="0.2">
      <c r="F791" s="61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</row>
    <row r="792" spans="6:17" ht="12.75" x14ac:dyDescent="0.2">
      <c r="F792" s="61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</row>
    <row r="793" spans="6:17" ht="12.75" x14ac:dyDescent="0.2">
      <c r="F793" s="61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</row>
    <row r="794" spans="6:17" ht="12.75" x14ac:dyDescent="0.2">
      <c r="F794" s="61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</row>
    <row r="795" spans="6:17" ht="12.75" x14ac:dyDescent="0.2">
      <c r="F795" s="61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</row>
    <row r="796" spans="6:17" ht="12.75" x14ac:dyDescent="0.2">
      <c r="F796" s="61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</row>
    <row r="797" spans="6:17" ht="12.75" x14ac:dyDescent="0.2">
      <c r="F797" s="61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</row>
    <row r="798" spans="6:17" ht="12.75" x14ac:dyDescent="0.2">
      <c r="F798" s="61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</row>
    <row r="799" spans="6:17" ht="12.75" x14ac:dyDescent="0.2">
      <c r="F799" s="61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</row>
    <row r="800" spans="6:17" ht="12.75" x14ac:dyDescent="0.2">
      <c r="F800" s="61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</row>
    <row r="801" spans="6:17" ht="12.75" x14ac:dyDescent="0.2">
      <c r="F801" s="61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</row>
    <row r="802" spans="6:17" ht="12.75" x14ac:dyDescent="0.2">
      <c r="F802" s="61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</row>
    <row r="803" spans="6:17" ht="12.75" x14ac:dyDescent="0.2">
      <c r="F803" s="61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</row>
    <row r="804" spans="6:17" ht="12.75" x14ac:dyDescent="0.2">
      <c r="F804" s="61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</row>
    <row r="805" spans="6:17" ht="12.75" x14ac:dyDescent="0.2">
      <c r="F805" s="61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</row>
    <row r="806" spans="6:17" ht="12.75" x14ac:dyDescent="0.2">
      <c r="F806" s="61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</row>
    <row r="807" spans="6:17" ht="12.75" x14ac:dyDescent="0.2">
      <c r="F807" s="61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</row>
    <row r="808" spans="6:17" ht="12.75" x14ac:dyDescent="0.2">
      <c r="F808" s="61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</row>
    <row r="809" spans="6:17" ht="12.75" x14ac:dyDescent="0.2">
      <c r="F809" s="61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</row>
    <row r="810" spans="6:17" ht="12.75" x14ac:dyDescent="0.2">
      <c r="F810" s="61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</row>
    <row r="811" spans="6:17" ht="12.75" x14ac:dyDescent="0.2">
      <c r="F811" s="61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</row>
    <row r="812" spans="6:17" ht="12.75" x14ac:dyDescent="0.2">
      <c r="F812" s="61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</row>
    <row r="813" spans="6:17" ht="12.75" x14ac:dyDescent="0.2">
      <c r="F813" s="61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</row>
    <row r="814" spans="6:17" ht="12.75" x14ac:dyDescent="0.2">
      <c r="F814" s="61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</row>
    <row r="815" spans="6:17" ht="12.75" x14ac:dyDescent="0.2">
      <c r="F815" s="61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</row>
    <row r="816" spans="6:17" ht="12.75" x14ac:dyDescent="0.2">
      <c r="F816" s="61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</row>
    <row r="817" spans="6:17" ht="12.75" x14ac:dyDescent="0.2">
      <c r="F817" s="61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</row>
    <row r="818" spans="6:17" ht="12.75" x14ac:dyDescent="0.2">
      <c r="F818" s="61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</row>
    <row r="819" spans="6:17" ht="12.75" x14ac:dyDescent="0.2">
      <c r="F819" s="61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</row>
    <row r="820" spans="6:17" ht="12.75" x14ac:dyDescent="0.2">
      <c r="F820" s="61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</row>
    <row r="821" spans="6:17" ht="12.75" x14ac:dyDescent="0.2">
      <c r="F821" s="61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</row>
    <row r="822" spans="6:17" ht="12.75" x14ac:dyDescent="0.2">
      <c r="F822" s="61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</row>
    <row r="823" spans="6:17" ht="12.75" x14ac:dyDescent="0.2">
      <c r="F823" s="61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</row>
    <row r="824" spans="6:17" ht="12.75" x14ac:dyDescent="0.2">
      <c r="F824" s="61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</row>
    <row r="825" spans="6:17" ht="12.75" x14ac:dyDescent="0.2">
      <c r="F825" s="61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</row>
    <row r="826" spans="6:17" ht="12.75" x14ac:dyDescent="0.2">
      <c r="F826" s="61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</row>
    <row r="827" spans="6:17" ht="12.75" x14ac:dyDescent="0.2">
      <c r="F827" s="61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</row>
    <row r="828" spans="6:17" ht="12.75" x14ac:dyDescent="0.2">
      <c r="F828" s="61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</row>
    <row r="829" spans="6:17" ht="12.75" x14ac:dyDescent="0.2">
      <c r="F829" s="61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</row>
    <row r="830" spans="6:17" ht="12.75" x14ac:dyDescent="0.2">
      <c r="F830" s="61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</row>
    <row r="831" spans="6:17" ht="12.75" x14ac:dyDescent="0.2">
      <c r="F831" s="61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</row>
    <row r="832" spans="6:17" ht="12.75" x14ac:dyDescent="0.2">
      <c r="F832" s="61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</row>
    <row r="833" spans="6:17" ht="12.75" x14ac:dyDescent="0.2">
      <c r="F833" s="61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</row>
    <row r="834" spans="6:17" ht="12.75" x14ac:dyDescent="0.2">
      <c r="F834" s="61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</row>
    <row r="835" spans="6:17" ht="12.75" x14ac:dyDescent="0.2">
      <c r="F835" s="61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</row>
    <row r="836" spans="6:17" ht="12.75" x14ac:dyDescent="0.2">
      <c r="F836" s="61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</row>
    <row r="837" spans="6:17" ht="12.75" x14ac:dyDescent="0.2">
      <c r="F837" s="61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</row>
    <row r="838" spans="6:17" ht="12.75" x14ac:dyDescent="0.2">
      <c r="F838" s="61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</row>
    <row r="839" spans="6:17" ht="12.75" x14ac:dyDescent="0.2">
      <c r="F839" s="61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</row>
    <row r="840" spans="6:17" ht="12.75" x14ac:dyDescent="0.2">
      <c r="F840" s="61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</row>
    <row r="841" spans="6:17" ht="12.75" x14ac:dyDescent="0.2">
      <c r="F841" s="61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</row>
    <row r="842" spans="6:17" ht="12.75" x14ac:dyDescent="0.2">
      <c r="F842" s="61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</row>
    <row r="843" spans="6:17" ht="12.75" x14ac:dyDescent="0.2">
      <c r="F843" s="61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</row>
    <row r="844" spans="6:17" ht="12.75" x14ac:dyDescent="0.2">
      <c r="F844" s="61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</row>
    <row r="845" spans="6:17" ht="12.75" x14ac:dyDescent="0.2">
      <c r="F845" s="61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</row>
    <row r="846" spans="6:17" ht="12.75" x14ac:dyDescent="0.2">
      <c r="F846" s="61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</row>
    <row r="847" spans="6:17" ht="12.75" x14ac:dyDescent="0.2">
      <c r="F847" s="61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</row>
    <row r="848" spans="6:17" ht="12.75" x14ac:dyDescent="0.2">
      <c r="F848" s="61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</row>
    <row r="849" spans="6:17" ht="12.75" x14ac:dyDescent="0.2">
      <c r="F849" s="61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</row>
    <row r="850" spans="6:17" ht="12.75" x14ac:dyDescent="0.2">
      <c r="F850" s="61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</row>
    <row r="851" spans="6:17" ht="12.75" x14ac:dyDescent="0.2">
      <c r="F851" s="61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</row>
    <row r="852" spans="6:17" ht="12.75" x14ac:dyDescent="0.2">
      <c r="F852" s="61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</row>
    <row r="853" spans="6:17" ht="12.75" x14ac:dyDescent="0.2">
      <c r="F853" s="61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</row>
    <row r="854" spans="6:17" ht="12.75" x14ac:dyDescent="0.2">
      <c r="F854" s="61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</row>
    <row r="855" spans="6:17" ht="12.75" x14ac:dyDescent="0.2">
      <c r="F855" s="61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</row>
    <row r="856" spans="6:17" ht="12.75" x14ac:dyDescent="0.2">
      <c r="F856" s="61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</row>
    <row r="857" spans="6:17" ht="12.75" x14ac:dyDescent="0.2">
      <c r="F857" s="61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</row>
    <row r="858" spans="6:17" ht="12.75" x14ac:dyDescent="0.2">
      <c r="F858" s="61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</row>
    <row r="859" spans="6:17" ht="12.75" x14ac:dyDescent="0.2">
      <c r="F859" s="61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</row>
    <row r="860" spans="6:17" ht="12.75" x14ac:dyDescent="0.2">
      <c r="F860" s="61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</row>
    <row r="861" spans="6:17" ht="12.75" x14ac:dyDescent="0.2">
      <c r="F861" s="61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</row>
    <row r="862" spans="6:17" ht="12.75" x14ac:dyDescent="0.2">
      <c r="F862" s="61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</row>
    <row r="863" spans="6:17" ht="12.75" x14ac:dyDescent="0.2">
      <c r="F863" s="61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</row>
    <row r="864" spans="6:17" ht="12.75" x14ac:dyDescent="0.2">
      <c r="F864" s="61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</row>
    <row r="865" spans="6:17" ht="12.75" x14ac:dyDescent="0.2">
      <c r="F865" s="61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</row>
    <row r="866" spans="6:17" ht="12.75" x14ac:dyDescent="0.2">
      <c r="F866" s="61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</row>
    <row r="867" spans="6:17" ht="12.75" x14ac:dyDescent="0.2">
      <c r="F867" s="61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</row>
    <row r="868" spans="6:17" ht="12.75" x14ac:dyDescent="0.2">
      <c r="F868" s="61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</row>
    <row r="869" spans="6:17" ht="12.75" x14ac:dyDescent="0.2">
      <c r="F869" s="61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</row>
    <row r="870" spans="6:17" ht="12.75" x14ac:dyDescent="0.2">
      <c r="F870" s="61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</row>
    <row r="871" spans="6:17" ht="12.75" x14ac:dyDescent="0.2">
      <c r="F871" s="61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</row>
    <row r="872" spans="6:17" ht="12.75" x14ac:dyDescent="0.2">
      <c r="F872" s="61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</row>
    <row r="873" spans="6:17" ht="12.75" x14ac:dyDescent="0.2">
      <c r="F873" s="61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</row>
    <row r="874" spans="6:17" ht="12.75" x14ac:dyDescent="0.2">
      <c r="F874" s="61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</row>
    <row r="875" spans="6:17" ht="12.75" x14ac:dyDescent="0.2">
      <c r="F875" s="61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</row>
    <row r="876" spans="6:17" ht="12.75" x14ac:dyDescent="0.2">
      <c r="F876" s="61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</row>
    <row r="877" spans="6:17" ht="12.75" x14ac:dyDescent="0.2">
      <c r="F877" s="61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</row>
    <row r="878" spans="6:17" ht="12.75" x14ac:dyDescent="0.2">
      <c r="F878" s="61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</row>
    <row r="879" spans="6:17" ht="12.75" x14ac:dyDescent="0.2">
      <c r="F879" s="61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</row>
    <row r="880" spans="6:17" ht="12.75" x14ac:dyDescent="0.2">
      <c r="F880" s="61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</row>
    <row r="881" spans="6:17" ht="12.75" x14ac:dyDescent="0.2">
      <c r="F881" s="61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</row>
    <row r="882" spans="6:17" ht="12.75" x14ac:dyDescent="0.2">
      <c r="F882" s="61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</row>
    <row r="883" spans="6:17" ht="12.75" x14ac:dyDescent="0.2">
      <c r="F883" s="61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</row>
    <row r="884" spans="6:17" ht="12.75" x14ac:dyDescent="0.2">
      <c r="F884" s="61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</row>
    <row r="885" spans="6:17" ht="12.75" x14ac:dyDescent="0.2">
      <c r="F885" s="61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</row>
    <row r="886" spans="6:17" ht="12.75" x14ac:dyDescent="0.2">
      <c r="F886" s="61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</row>
    <row r="887" spans="6:17" ht="12.75" x14ac:dyDescent="0.2">
      <c r="F887" s="61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</row>
    <row r="888" spans="6:17" ht="12.75" x14ac:dyDescent="0.2">
      <c r="F888" s="61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</row>
    <row r="889" spans="6:17" ht="12.75" x14ac:dyDescent="0.2">
      <c r="F889" s="61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</row>
    <row r="890" spans="6:17" ht="12.75" x14ac:dyDescent="0.2">
      <c r="F890" s="61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</row>
    <row r="891" spans="6:17" ht="12.75" x14ac:dyDescent="0.2">
      <c r="F891" s="61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</row>
    <row r="892" spans="6:17" ht="12.75" x14ac:dyDescent="0.2">
      <c r="F892" s="61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</row>
    <row r="893" spans="6:17" ht="12.75" x14ac:dyDescent="0.2">
      <c r="F893" s="61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</row>
    <row r="894" spans="6:17" ht="12.75" x14ac:dyDescent="0.2">
      <c r="F894" s="61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</row>
    <row r="895" spans="6:17" ht="12.75" x14ac:dyDescent="0.2">
      <c r="F895" s="61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</row>
    <row r="896" spans="6:17" ht="12.75" x14ac:dyDescent="0.2">
      <c r="F896" s="61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</row>
    <row r="897" spans="6:17" ht="12.75" x14ac:dyDescent="0.2">
      <c r="F897" s="61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</row>
    <row r="898" spans="6:17" ht="12.75" x14ac:dyDescent="0.2">
      <c r="F898" s="61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</row>
    <row r="899" spans="6:17" ht="12.75" x14ac:dyDescent="0.2">
      <c r="F899" s="61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</row>
    <row r="900" spans="6:17" ht="12.75" x14ac:dyDescent="0.2">
      <c r="F900" s="61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</row>
    <row r="901" spans="6:17" ht="12.75" x14ac:dyDescent="0.2">
      <c r="F901" s="61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</row>
    <row r="902" spans="6:17" ht="12.75" x14ac:dyDescent="0.2">
      <c r="F902" s="61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</row>
    <row r="903" spans="6:17" ht="12.75" x14ac:dyDescent="0.2">
      <c r="F903" s="61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</row>
    <row r="904" spans="6:17" ht="12.75" x14ac:dyDescent="0.2">
      <c r="F904" s="61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</row>
    <row r="905" spans="6:17" ht="12.75" x14ac:dyDescent="0.2">
      <c r="F905" s="61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</row>
    <row r="906" spans="6:17" ht="12.75" x14ac:dyDescent="0.2">
      <c r="F906" s="61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</row>
    <row r="907" spans="6:17" ht="12.75" x14ac:dyDescent="0.2">
      <c r="F907" s="61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</row>
    <row r="908" spans="6:17" ht="12.75" x14ac:dyDescent="0.2">
      <c r="F908" s="61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</row>
    <row r="909" spans="6:17" ht="12.75" x14ac:dyDescent="0.2">
      <c r="F909" s="61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</row>
    <row r="910" spans="6:17" ht="12.75" x14ac:dyDescent="0.2">
      <c r="F910" s="61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</row>
    <row r="911" spans="6:17" ht="12.75" x14ac:dyDescent="0.2">
      <c r="F911" s="61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</row>
    <row r="912" spans="6:17" ht="12.75" x14ac:dyDescent="0.2">
      <c r="F912" s="61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</row>
    <row r="913" spans="6:17" ht="12.75" x14ac:dyDescent="0.2">
      <c r="F913" s="61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</row>
    <row r="914" spans="6:17" ht="12.75" x14ac:dyDescent="0.2">
      <c r="F914" s="61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</row>
    <row r="915" spans="6:17" ht="12.75" x14ac:dyDescent="0.2">
      <c r="F915" s="61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</row>
    <row r="916" spans="6:17" ht="12.75" x14ac:dyDescent="0.2">
      <c r="F916" s="61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</row>
    <row r="917" spans="6:17" ht="12.75" x14ac:dyDescent="0.2">
      <c r="F917" s="61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</row>
    <row r="918" spans="6:17" ht="12.75" x14ac:dyDescent="0.2">
      <c r="F918" s="61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</row>
    <row r="919" spans="6:17" ht="12.75" x14ac:dyDescent="0.2">
      <c r="F919" s="61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</row>
    <row r="920" spans="6:17" ht="12.75" x14ac:dyDescent="0.2">
      <c r="F920" s="61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</row>
    <row r="921" spans="6:17" ht="12.75" x14ac:dyDescent="0.2">
      <c r="F921" s="61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</row>
    <row r="922" spans="6:17" ht="12.75" x14ac:dyDescent="0.2">
      <c r="F922" s="61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</row>
    <row r="923" spans="6:17" ht="12.75" x14ac:dyDescent="0.2">
      <c r="F923" s="61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</row>
    <row r="924" spans="6:17" ht="12.75" x14ac:dyDescent="0.2">
      <c r="F924" s="61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</row>
    <row r="925" spans="6:17" ht="12.75" x14ac:dyDescent="0.2">
      <c r="F925" s="61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</row>
    <row r="926" spans="6:17" ht="12.75" x14ac:dyDescent="0.2">
      <c r="F926" s="61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</row>
    <row r="927" spans="6:17" ht="12.75" x14ac:dyDescent="0.2">
      <c r="F927" s="61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</row>
    <row r="928" spans="6:17" ht="12.75" x14ac:dyDescent="0.2">
      <c r="F928" s="61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</row>
    <row r="929" spans="6:17" ht="12.75" x14ac:dyDescent="0.2">
      <c r="F929" s="61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</row>
    <row r="930" spans="6:17" ht="12.75" x14ac:dyDescent="0.2">
      <c r="F930" s="61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</row>
    <row r="931" spans="6:17" ht="12.75" x14ac:dyDescent="0.2">
      <c r="F931" s="61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</row>
    <row r="932" spans="6:17" ht="12.75" x14ac:dyDescent="0.2">
      <c r="F932" s="61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</row>
    <row r="933" spans="6:17" ht="12.75" x14ac:dyDescent="0.2">
      <c r="F933" s="61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</row>
    <row r="934" spans="6:17" ht="12.75" x14ac:dyDescent="0.2">
      <c r="F934" s="61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</row>
    <row r="935" spans="6:17" ht="12.75" x14ac:dyDescent="0.2">
      <c r="F935" s="61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</row>
    <row r="936" spans="6:17" ht="12.75" x14ac:dyDescent="0.2">
      <c r="F936" s="61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</row>
    <row r="937" spans="6:17" ht="12.75" x14ac:dyDescent="0.2">
      <c r="F937" s="61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</row>
    <row r="938" spans="6:17" ht="12.75" x14ac:dyDescent="0.2">
      <c r="F938" s="61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</row>
    <row r="939" spans="6:17" ht="12.75" x14ac:dyDescent="0.2">
      <c r="F939" s="61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</row>
    <row r="940" spans="6:17" ht="12.75" x14ac:dyDescent="0.2">
      <c r="F940" s="61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</row>
    <row r="941" spans="6:17" ht="12.75" x14ac:dyDescent="0.2">
      <c r="F941" s="61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</row>
    <row r="942" spans="6:17" ht="12.75" x14ac:dyDescent="0.2">
      <c r="F942" s="61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</row>
    <row r="943" spans="6:17" ht="12.75" x14ac:dyDescent="0.2">
      <c r="F943" s="61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</row>
    <row r="944" spans="6:17" ht="12.75" x14ac:dyDescent="0.2">
      <c r="F944" s="61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</row>
    <row r="945" spans="6:17" ht="12.75" x14ac:dyDescent="0.2">
      <c r="F945" s="61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</row>
    <row r="946" spans="6:17" ht="12.75" x14ac:dyDescent="0.2">
      <c r="F946" s="61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</row>
    <row r="947" spans="6:17" ht="12.75" x14ac:dyDescent="0.2">
      <c r="F947" s="61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</row>
    <row r="948" spans="6:17" ht="12.75" x14ac:dyDescent="0.2">
      <c r="F948" s="61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</row>
    <row r="949" spans="6:17" ht="12.75" x14ac:dyDescent="0.2">
      <c r="F949" s="61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</row>
    <row r="950" spans="6:17" ht="12.75" x14ac:dyDescent="0.2">
      <c r="F950" s="61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</row>
    <row r="951" spans="6:17" ht="12.75" x14ac:dyDescent="0.2">
      <c r="F951" s="61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</row>
    <row r="952" spans="6:17" ht="12.75" x14ac:dyDescent="0.2">
      <c r="F952" s="61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</row>
    <row r="953" spans="6:17" ht="12.75" x14ac:dyDescent="0.2">
      <c r="F953" s="61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</row>
    <row r="954" spans="6:17" ht="12.75" x14ac:dyDescent="0.2">
      <c r="F954" s="61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</row>
    <row r="955" spans="6:17" ht="12.75" x14ac:dyDescent="0.2">
      <c r="F955" s="61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</row>
    <row r="956" spans="6:17" ht="12.75" x14ac:dyDescent="0.2">
      <c r="F956" s="61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</row>
    <row r="957" spans="6:17" ht="12.75" x14ac:dyDescent="0.2">
      <c r="F957" s="61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</row>
    <row r="958" spans="6:17" ht="12.75" x14ac:dyDescent="0.2">
      <c r="F958" s="61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</row>
    <row r="959" spans="6:17" ht="12.75" x14ac:dyDescent="0.2">
      <c r="F959" s="61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</row>
    <row r="960" spans="6:17" ht="12.75" x14ac:dyDescent="0.2">
      <c r="F960" s="61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</row>
    <row r="961" spans="6:17" ht="12.75" x14ac:dyDescent="0.2">
      <c r="F961" s="61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</row>
    <row r="962" spans="6:17" ht="12.75" x14ac:dyDescent="0.2">
      <c r="F962" s="61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</row>
    <row r="963" spans="6:17" ht="12.75" x14ac:dyDescent="0.2">
      <c r="F963" s="61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</row>
    <row r="964" spans="6:17" ht="12.75" x14ac:dyDescent="0.2">
      <c r="F964" s="61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</row>
    <row r="965" spans="6:17" ht="12.75" x14ac:dyDescent="0.2">
      <c r="F965" s="61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</row>
    <row r="966" spans="6:17" ht="12.75" x14ac:dyDescent="0.2">
      <c r="F966" s="61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</row>
    <row r="967" spans="6:17" ht="12.75" x14ac:dyDescent="0.2">
      <c r="F967" s="61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</row>
    <row r="968" spans="6:17" ht="12.75" x14ac:dyDescent="0.2">
      <c r="F968" s="61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</row>
    <row r="969" spans="6:17" ht="12.75" x14ac:dyDescent="0.2">
      <c r="F969" s="61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</row>
    <row r="970" spans="6:17" ht="12.75" x14ac:dyDescent="0.2">
      <c r="F970" s="61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</row>
    <row r="971" spans="6:17" ht="12.75" x14ac:dyDescent="0.2">
      <c r="F971" s="61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</row>
    <row r="972" spans="6:17" ht="12.75" x14ac:dyDescent="0.2">
      <c r="F972" s="61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</row>
    <row r="973" spans="6:17" ht="12.75" x14ac:dyDescent="0.2">
      <c r="F973" s="61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</row>
    <row r="974" spans="6:17" ht="12.75" x14ac:dyDescent="0.2">
      <c r="F974" s="61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</row>
    <row r="975" spans="6:17" ht="12.75" x14ac:dyDescent="0.2">
      <c r="F975" s="61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</row>
    <row r="976" spans="6:17" ht="12.75" x14ac:dyDescent="0.2">
      <c r="F976" s="61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</row>
    <row r="977" spans="6:17" ht="12.75" x14ac:dyDescent="0.2">
      <c r="F977" s="61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</row>
    <row r="978" spans="6:17" ht="12.75" x14ac:dyDescent="0.2">
      <c r="F978" s="61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</row>
    <row r="979" spans="6:17" ht="12.75" x14ac:dyDescent="0.2">
      <c r="F979" s="61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</row>
    <row r="980" spans="6:17" ht="12.75" x14ac:dyDescent="0.2">
      <c r="F980" s="61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</row>
    <row r="981" spans="6:17" ht="12.75" x14ac:dyDescent="0.2">
      <c r="F981" s="61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</row>
    <row r="982" spans="6:17" ht="12.75" x14ac:dyDescent="0.2">
      <c r="F982" s="61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</row>
    <row r="983" spans="6:17" ht="12.75" x14ac:dyDescent="0.2">
      <c r="F983" s="61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</row>
    <row r="984" spans="6:17" ht="12.75" x14ac:dyDescent="0.2">
      <c r="F984" s="61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</row>
    <row r="985" spans="6:17" ht="12.75" x14ac:dyDescent="0.2">
      <c r="F985" s="61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</row>
    <row r="986" spans="6:17" ht="12.75" x14ac:dyDescent="0.2">
      <c r="F986" s="61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</row>
    <row r="987" spans="6:17" ht="12.75" x14ac:dyDescent="0.2">
      <c r="F987" s="61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</row>
    <row r="988" spans="6:17" ht="12.75" x14ac:dyDescent="0.2">
      <c r="F988" s="61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</row>
    <row r="989" spans="6:17" ht="12.75" x14ac:dyDescent="0.2">
      <c r="F989" s="61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</row>
    <row r="990" spans="6:17" ht="12.75" x14ac:dyDescent="0.2">
      <c r="F990" s="61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</row>
    <row r="991" spans="6:17" ht="12.75" x14ac:dyDescent="0.2">
      <c r="F991" s="61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</row>
    <row r="992" spans="6:17" ht="12.75" x14ac:dyDescent="0.2">
      <c r="F992" s="61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</row>
    <row r="993" spans="6:17" ht="12.75" x14ac:dyDescent="0.2">
      <c r="F993" s="61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</row>
    <row r="994" spans="6:17" ht="12.75" x14ac:dyDescent="0.2">
      <c r="F994" s="61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</row>
    <row r="995" spans="6:17" ht="12.75" x14ac:dyDescent="0.2">
      <c r="F995" s="61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</row>
    <row r="996" spans="6:17" ht="12.75" x14ac:dyDescent="0.2">
      <c r="F996" s="61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</row>
    <row r="997" spans="6:17" ht="12.75" x14ac:dyDescent="0.2">
      <c r="F997" s="61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</row>
    <row r="998" spans="6:17" ht="12.75" x14ac:dyDescent="0.2">
      <c r="F998" s="61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</row>
    <row r="999" spans="6:17" ht="12.75" x14ac:dyDescent="0.2">
      <c r="F999" s="61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</row>
    <row r="1000" spans="6:17" ht="12.75" x14ac:dyDescent="0.2">
      <c r="F1000" s="61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</row>
    <row r="1001" spans="6:17" ht="12.75" x14ac:dyDescent="0.2">
      <c r="F1001" s="61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</row>
    <row r="1002" spans="6:17" ht="12.75" x14ac:dyDescent="0.2">
      <c r="F1002" s="61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</row>
    <row r="1003" spans="6:17" ht="12.75" x14ac:dyDescent="0.2">
      <c r="F1003" s="61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</row>
    <row r="1004" spans="6:17" ht="12.75" x14ac:dyDescent="0.2">
      <c r="F1004" s="61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</row>
    <row r="1005" spans="6:17" ht="12.75" x14ac:dyDescent="0.2">
      <c r="F1005" s="61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</row>
    <row r="1006" spans="6:17" ht="12.75" x14ac:dyDescent="0.2">
      <c r="F1006" s="61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</row>
    <row r="1007" spans="6:17" ht="12.75" x14ac:dyDescent="0.2">
      <c r="F1007" s="61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</row>
    <row r="1008" spans="6:17" ht="12.75" x14ac:dyDescent="0.2">
      <c r="F1008" s="61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</row>
    <row r="1009" spans="6:17" ht="12.75" x14ac:dyDescent="0.2">
      <c r="F1009" s="61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</row>
    <row r="1010" spans="6:17" ht="12.75" x14ac:dyDescent="0.2">
      <c r="F1010" s="61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</row>
    <row r="1011" spans="6:17" ht="12.75" x14ac:dyDescent="0.2">
      <c r="F1011" s="61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</row>
    <row r="1012" spans="6:17" ht="12.75" x14ac:dyDescent="0.2">
      <c r="F1012" s="61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</row>
    <row r="1013" spans="6:17" ht="12.75" x14ac:dyDescent="0.2">
      <c r="F1013" s="61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</row>
    <row r="1014" spans="6:17" ht="12.75" x14ac:dyDescent="0.2">
      <c r="F1014" s="61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</row>
    <row r="1015" spans="6:17" ht="12.75" x14ac:dyDescent="0.2">
      <c r="F1015" s="61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</row>
    <row r="1016" spans="6:17" ht="12.75" x14ac:dyDescent="0.2">
      <c r="F1016" s="61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</row>
    <row r="1017" spans="6:17" ht="12.75" x14ac:dyDescent="0.2">
      <c r="F1017" s="61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</row>
    <row r="1018" spans="6:17" ht="12.75" x14ac:dyDescent="0.2">
      <c r="F1018" s="61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</row>
    <row r="1019" spans="6:17" ht="12.75" x14ac:dyDescent="0.2">
      <c r="F1019" s="61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</row>
    <row r="1020" spans="6:17" ht="12.75" x14ac:dyDescent="0.2">
      <c r="F1020" s="61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</row>
    <row r="1021" spans="6:17" ht="12.75" x14ac:dyDescent="0.2">
      <c r="F1021" s="61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</row>
    <row r="1022" spans="6:17" ht="12.75" x14ac:dyDescent="0.2">
      <c r="F1022" s="61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</row>
    <row r="1023" spans="6:17" ht="12.75" x14ac:dyDescent="0.2">
      <c r="F1023" s="61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</row>
    <row r="1024" spans="6:17" ht="12.75" x14ac:dyDescent="0.2">
      <c r="F1024" s="61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</row>
    <row r="1025" spans="6:17" ht="12.75" x14ac:dyDescent="0.2">
      <c r="F1025" s="61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</row>
  </sheetData>
  <autoFilter ref="A2:Q197"/>
  <mergeCells count="1">
    <mergeCell ref="A1:Q1"/>
  </mergeCells>
  <conditionalFormatting sqref="G3:G225">
    <cfRule type="cellIs" dxfId="1731" priority="1" operator="greaterThan">
      <formula>0</formula>
    </cfRule>
  </conditionalFormatting>
  <conditionalFormatting sqref="H3:H225">
    <cfRule type="cellIs" dxfId="1730" priority="2" operator="greaterThan">
      <formula>0</formula>
    </cfRule>
  </conditionalFormatting>
  <conditionalFormatting sqref="I3:I225">
    <cfRule type="cellIs" dxfId="1729" priority="3" operator="greaterThan">
      <formula>0</formula>
    </cfRule>
  </conditionalFormatting>
  <conditionalFormatting sqref="J3:J225">
    <cfRule type="cellIs" dxfId="1728" priority="4" operator="greaterThan">
      <formula>0</formula>
    </cfRule>
  </conditionalFormatting>
  <conditionalFormatting sqref="K3:K225">
    <cfRule type="cellIs" dxfId="1727" priority="5" operator="greaterThan">
      <formula>0</formula>
    </cfRule>
  </conditionalFormatting>
  <conditionalFormatting sqref="L3:L225">
    <cfRule type="cellIs" dxfId="1726" priority="6" operator="greaterThan">
      <formula>0</formula>
    </cfRule>
  </conditionalFormatting>
  <conditionalFormatting sqref="M3:M225">
    <cfRule type="cellIs" dxfId="1725" priority="7" operator="greaterThan">
      <formula>0</formula>
    </cfRule>
  </conditionalFormatting>
  <conditionalFormatting sqref="N3:N225">
    <cfRule type="cellIs" dxfId="1724" priority="8" operator="greaterThan">
      <formula>0</formula>
    </cfRule>
  </conditionalFormatting>
  <conditionalFormatting sqref="O3:O225">
    <cfRule type="cellIs" dxfId="1723" priority="9" operator="greaterThan">
      <formula>0</formula>
    </cfRule>
  </conditionalFormatting>
  <conditionalFormatting sqref="P3:P225">
    <cfRule type="cellIs" dxfId="1722" priority="10" operator="greaterThan">
      <formula>0</formula>
    </cfRule>
  </conditionalFormatting>
  <conditionalFormatting sqref="Q3:Q225">
    <cfRule type="cellIs" dxfId="1721" priority="11" operator="greaterThan">
      <formula>0</formula>
    </cfRule>
  </conditionalFormatting>
  <conditionalFormatting sqref="F1:F1025">
    <cfRule type="containsText" dxfId="1720" priority="12" operator="containsText" text="Grus">
      <formula>NOT(ISERROR(SEARCH(("Grus"),(F1))))</formula>
    </cfRule>
  </conditionalFormatting>
  <conditionalFormatting sqref="F1:F1025">
    <cfRule type="containsText" dxfId="1719" priority="13" operator="containsText" text="Natur">
      <formula>NOT(ISERROR(SEARCH(("Natur"),(F1))))</formula>
    </cfRule>
  </conditionalFormatting>
  <conditionalFormatting sqref="F1:F1025">
    <cfRule type="containsText" dxfId="1718" priority="14" operator="containsText" text="Kunst">
      <formula>NOT(ISERROR(SEARCH(("Kunst"),(F1))))</formula>
    </cfRule>
  </conditionalFormatting>
  <conditionalFormatting sqref="E1:E1025">
    <cfRule type="cellIs" dxfId="1717" priority="15" operator="equal">
      <formula>"Ja"</formula>
    </cfRule>
  </conditionalFormatting>
  <conditionalFormatting sqref="E1:E1025">
    <cfRule type="cellIs" dxfId="1716" priority="16" operator="equal">
      <formula>"Nei"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Bråtenbanen G9</v>
      </c>
      <c r="B3" s="67"/>
      <c r="C3" s="67"/>
      <c r="D3" s="38" t="str">
        <f>L11</f>
        <v>9er</v>
      </c>
      <c r="E3" s="38" t="str">
        <f>L12</f>
        <v>Nei</v>
      </c>
      <c r="F3" s="39" t="str">
        <f>L13</f>
        <v>Grus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16.666666666666664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16.666666666666664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2" t="s">
        <v>95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23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0.33333333333333331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16.666666666666664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561" priority="1" operator="equal">
      <formula>"Am. fotball"</formula>
    </cfRule>
  </conditionalFormatting>
  <conditionalFormatting sqref="C11:I38">
    <cfRule type="containsText" dxfId="1560" priority="2" operator="containsText" text="Baseball">
      <formula>NOT(ISERROR(SEARCH(("Baseball"),(C11))))</formula>
    </cfRule>
  </conditionalFormatting>
  <conditionalFormatting sqref="C11:I38">
    <cfRule type="cellIs" dxfId="1559" priority="3" operator="equal">
      <formula>"Cricket"</formula>
    </cfRule>
  </conditionalFormatting>
  <conditionalFormatting sqref="C11:I38">
    <cfRule type="cellIs" dxfId="1558" priority="4" operator="equal">
      <formula>"Fotball"</formula>
    </cfRule>
  </conditionalFormatting>
  <conditionalFormatting sqref="C11:I38">
    <cfRule type="cellIs" dxfId="1557" priority="5" operator="equal">
      <formula>"Friidrett"</formula>
    </cfRule>
  </conditionalFormatting>
  <conditionalFormatting sqref="C11:I38">
    <cfRule type="cellIs" dxfId="1556" priority="6" operator="equal">
      <formula>"Lacrosse"</formula>
    </cfRule>
  </conditionalFormatting>
  <conditionalFormatting sqref="C11:I38">
    <cfRule type="cellIs" dxfId="1555" priority="7" operator="equal">
      <formula>"Landhockey"</formula>
    </cfRule>
  </conditionalFormatting>
  <conditionalFormatting sqref="C11:I38">
    <cfRule type="cellIs" dxfId="1554" priority="8" operator="equal">
      <formula>"Rugby"</formula>
    </cfRule>
  </conditionalFormatting>
  <conditionalFormatting sqref="C11:I38">
    <cfRule type="cellIs" dxfId="1553" priority="9" operator="equal">
      <formula>"Tennis"</formula>
    </cfRule>
  </conditionalFormatting>
  <conditionalFormatting sqref="C11:I38">
    <cfRule type="cellIs" dxfId="1552" priority="10" operator="equal">
      <formula>"OBIK"</formula>
    </cfRule>
  </conditionalFormatting>
  <conditionalFormatting sqref="C11:I38">
    <cfRule type="containsText" dxfId="1551" priority="11" operator="containsText" text="tiltak">
      <formula>NOT(ISERROR(SEARCH(("tiltak"),(C11))))</formula>
    </cfRule>
  </conditionalFormatting>
  <conditionalFormatting sqref="G3:G7">
    <cfRule type="cellIs" dxfId="1550" priority="12" operator="greaterThan">
      <formula>0</formula>
    </cfRule>
  </conditionalFormatting>
  <conditionalFormatting sqref="H3:H7">
    <cfRule type="cellIs" dxfId="1549" priority="13" operator="greaterThan">
      <formula>0</formula>
    </cfRule>
  </conditionalFormatting>
  <conditionalFormatting sqref="I3:I7">
    <cfRule type="cellIs" dxfId="1548" priority="14" operator="greaterThan">
      <formula>0</formula>
    </cfRule>
  </conditionalFormatting>
  <conditionalFormatting sqref="J3:J7">
    <cfRule type="cellIs" dxfId="1547" priority="15" operator="greaterThan">
      <formula>0</formula>
    </cfRule>
  </conditionalFormatting>
  <conditionalFormatting sqref="K3:K7">
    <cfRule type="cellIs" dxfId="1546" priority="16" operator="greaterThan">
      <formula>0</formula>
    </cfRule>
  </conditionalFormatting>
  <conditionalFormatting sqref="L3:L7">
    <cfRule type="cellIs" dxfId="1545" priority="17" operator="greaterThan">
      <formula>0</formula>
    </cfRule>
  </conditionalFormatting>
  <conditionalFormatting sqref="M3:M7">
    <cfRule type="cellIs" dxfId="1544" priority="18" operator="greaterThan">
      <formula>0</formula>
    </cfRule>
  </conditionalFormatting>
  <conditionalFormatting sqref="N3:N7">
    <cfRule type="cellIs" dxfId="1543" priority="19" operator="greaterThan">
      <formula>0</formula>
    </cfRule>
  </conditionalFormatting>
  <conditionalFormatting sqref="O3:O7">
    <cfRule type="cellIs" dxfId="1542" priority="20" operator="greaterThan">
      <formula>0</formula>
    </cfRule>
  </conditionalFormatting>
  <conditionalFormatting sqref="P3:P7">
    <cfRule type="cellIs" dxfId="1541" priority="21" operator="greaterThan">
      <formula>0</formula>
    </cfRule>
  </conditionalFormatting>
  <conditionalFormatting sqref="Q3:Q7">
    <cfRule type="cellIs" dxfId="1540" priority="2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Bøler G11</v>
      </c>
      <c r="B3" s="67"/>
      <c r="C3" s="67"/>
      <c r="D3" s="38" t="str">
        <f>L11</f>
        <v>11er</v>
      </c>
      <c r="E3" s="38" t="str">
        <f>L12</f>
        <v>Nei</v>
      </c>
      <c r="F3" s="39" t="str">
        <f>L13</f>
        <v>Grus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2" t="s">
        <v>99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/>
      <c r="I13" s="50"/>
      <c r="K13" s="38" t="s">
        <v>6</v>
      </c>
      <c r="L13" s="54" t="s">
        <v>23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/>
      <c r="I14" s="50"/>
      <c r="K14" s="38" t="s">
        <v>45</v>
      </c>
      <c r="L14" s="42">
        <f>VLOOKUP(L11,Parametere!$A$2:$B$5,2,FALSE)*VLOOKUP(L12,Parametere!$A$8:$B$9,2,FALSE)*VLOOKUP(L13,Parametere!$A$12:$B$14,2,FALSE)</f>
        <v>0.66666666666666663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/>
      <c r="I15" s="53"/>
      <c r="K15" s="55" t="s">
        <v>47</v>
      </c>
      <c r="L15" s="56">
        <f>L10*L14</f>
        <v>33.333333333333329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/>
      <c r="I16" s="53"/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/>
      <c r="I17" s="53"/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/>
      <c r="I18" s="53"/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/>
      <c r="I19" s="53"/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/>
      <c r="I20" s="53"/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/>
      <c r="I21" s="53"/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/>
      <c r="I22" s="53"/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/>
      <c r="I23" s="53"/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/>
      <c r="I24" s="53"/>
    </row>
    <row r="25" spans="1:9" ht="12.75" x14ac:dyDescent="0.2">
      <c r="A25" s="52" t="s">
        <v>56</v>
      </c>
      <c r="B25" s="52" t="s">
        <v>57</v>
      </c>
      <c r="C25" s="53"/>
      <c r="D25" s="53"/>
      <c r="E25" s="53"/>
      <c r="F25" s="53"/>
      <c r="G25" s="53"/>
      <c r="H25" s="53"/>
      <c r="I25" s="53"/>
    </row>
    <row r="26" spans="1:9" ht="12.75" x14ac:dyDescent="0.2">
      <c r="A26" s="52" t="s">
        <v>57</v>
      </c>
      <c r="B26" s="52" t="s">
        <v>58</v>
      </c>
      <c r="C26" s="53"/>
      <c r="D26" s="53"/>
      <c r="E26" s="53"/>
      <c r="F26" s="53"/>
      <c r="G26" s="53"/>
      <c r="H26" s="53"/>
      <c r="I26" s="53"/>
    </row>
    <row r="27" spans="1:9" ht="12.75" x14ac:dyDescent="0.2">
      <c r="A27" s="52" t="s">
        <v>58</v>
      </c>
      <c r="B27" s="52" t="s">
        <v>59</v>
      </c>
      <c r="C27" s="53"/>
      <c r="D27" s="53"/>
      <c r="E27" s="53"/>
      <c r="F27" s="53"/>
      <c r="G27" s="53"/>
      <c r="H27" s="53"/>
      <c r="I27" s="53"/>
    </row>
    <row r="28" spans="1:9" ht="12.75" x14ac:dyDescent="0.2">
      <c r="A28" s="52" t="s">
        <v>59</v>
      </c>
      <c r="B28" s="52" t="s">
        <v>60</v>
      </c>
      <c r="C28" s="53"/>
      <c r="D28" s="53"/>
      <c r="E28" s="53"/>
      <c r="F28" s="53"/>
      <c r="G28" s="53"/>
      <c r="H28" s="53"/>
      <c r="I28" s="53"/>
    </row>
    <row r="29" spans="1:9" ht="12.75" x14ac:dyDescent="0.2">
      <c r="A29" s="52" t="s">
        <v>60</v>
      </c>
      <c r="B29" s="52" t="s">
        <v>61</v>
      </c>
      <c r="C29" s="53"/>
      <c r="D29" s="53"/>
      <c r="E29" s="53"/>
      <c r="F29" s="53"/>
      <c r="G29" s="53"/>
      <c r="H29" s="53"/>
      <c r="I29" s="53"/>
    </row>
    <row r="30" spans="1:9" ht="12.75" x14ac:dyDescent="0.2">
      <c r="A30" s="52" t="s">
        <v>61</v>
      </c>
      <c r="B30" s="52" t="s">
        <v>62</v>
      </c>
      <c r="C30" s="53"/>
      <c r="D30" s="53"/>
      <c r="E30" s="53"/>
      <c r="F30" s="53"/>
      <c r="G30" s="53"/>
      <c r="H30" s="53"/>
      <c r="I30" s="53"/>
    </row>
    <row r="31" spans="1:9" ht="12.75" x14ac:dyDescent="0.2">
      <c r="A31" s="52" t="s">
        <v>62</v>
      </c>
      <c r="B31" s="52" t="s">
        <v>63</v>
      </c>
      <c r="C31" s="53"/>
      <c r="D31" s="53"/>
      <c r="E31" s="53"/>
      <c r="F31" s="53"/>
      <c r="G31" s="53"/>
      <c r="H31" s="53"/>
      <c r="I31" s="53"/>
    </row>
    <row r="32" spans="1:9" ht="12.75" x14ac:dyDescent="0.2">
      <c r="A32" s="52" t="s">
        <v>63</v>
      </c>
      <c r="B32" s="52" t="s">
        <v>64</v>
      </c>
      <c r="C32" s="53"/>
      <c r="D32" s="53"/>
      <c r="E32" s="53"/>
      <c r="F32" s="53"/>
      <c r="G32" s="53"/>
      <c r="H32" s="53"/>
      <c r="I32" s="53"/>
    </row>
    <row r="33" spans="1:9" ht="12.75" x14ac:dyDescent="0.2">
      <c r="A33" s="52" t="s">
        <v>64</v>
      </c>
      <c r="B33" s="52" t="s">
        <v>65</v>
      </c>
      <c r="C33" s="53"/>
      <c r="D33" s="53"/>
      <c r="E33" s="53"/>
      <c r="F33" s="53"/>
      <c r="G33" s="53"/>
      <c r="H33" s="50"/>
      <c r="I33" s="53"/>
    </row>
    <row r="34" spans="1:9" ht="12.75" x14ac:dyDescent="0.2">
      <c r="A34" s="52" t="s">
        <v>65</v>
      </c>
      <c r="B34" s="52" t="s">
        <v>66</v>
      </c>
      <c r="C34" s="53"/>
      <c r="D34" s="53"/>
      <c r="E34" s="53"/>
      <c r="F34" s="53"/>
      <c r="G34" s="53"/>
      <c r="H34" s="50"/>
      <c r="I34" s="53"/>
    </row>
    <row r="35" spans="1:9" ht="12.75" x14ac:dyDescent="0.2">
      <c r="A35" s="52" t="s">
        <v>66</v>
      </c>
      <c r="B35" s="52" t="s">
        <v>67</v>
      </c>
      <c r="C35" s="53"/>
      <c r="D35" s="53"/>
      <c r="E35" s="53"/>
      <c r="F35" s="53"/>
      <c r="G35" s="53"/>
      <c r="H35" s="50"/>
      <c r="I35" s="50"/>
    </row>
    <row r="36" spans="1:9" ht="12.75" x14ac:dyDescent="0.2">
      <c r="A36" s="52" t="s">
        <v>67</v>
      </c>
      <c r="B36" s="52" t="s">
        <v>68</v>
      </c>
      <c r="C36" s="53"/>
      <c r="D36" s="53"/>
      <c r="E36" s="53"/>
      <c r="F36" s="53"/>
      <c r="G36" s="53"/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539" priority="1" operator="equal">
      <formula>"Am. fotball"</formula>
    </cfRule>
  </conditionalFormatting>
  <conditionalFormatting sqref="C11:I38">
    <cfRule type="containsText" dxfId="1538" priority="2" operator="containsText" text="Baseball">
      <formula>NOT(ISERROR(SEARCH(("Baseball"),(C11))))</formula>
    </cfRule>
  </conditionalFormatting>
  <conditionalFormatting sqref="C11:I38">
    <cfRule type="cellIs" dxfId="1537" priority="3" operator="equal">
      <formula>"Cricket"</formula>
    </cfRule>
  </conditionalFormatting>
  <conditionalFormatting sqref="C11:I38">
    <cfRule type="cellIs" dxfId="1536" priority="4" operator="equal">
      <formula>"Fotball"</formula>
    </cfRule>
  </conditionalFormatting>
  <conditionalFormatting sqref="C11:I38">
    <cfRule type="cellIs" dxfId="1535" priority="5" operator="equal">
      <formula>"Friidrett"</formula>
    </cfRule>
  </conditionalFormatting>
  <conditionalFormatting sqref="C11:I38">
    <cfRule type="cellIs" dxfId="1534" priority="6" operator="equal">
      <formula>"Lacrosse"</formula>
    </cfRule>
  </conditionalFormatting>
  <conditionalFormatting sqref="C11:I38">
    <cfRule type="cellIs" dxfId="1533" priority="7" operator="equal">
      <formula>"Landhockey"</formula>
    </cfRule>
  </conditionalFormatting>
  <conditionalFormatting sqref="C11:I38">
    <cfRule type="cellIs" dxfId="1532" priority="8" operator="equal">
      <formula>"Rugby"</formula>
    </cfRule>
  </conditionalFormatting>
  <conditionalFormatting sqref="C11:I38">
    <cfRule type="cellIs" dxfId="1531" priority="9" operator="equal">
      <formula>"Tennis"</formula>
    </cfRule>
  </conditionalFormatting>
  <conditionalFormatting sqref="C11:I38">
    <cfRule type="cellIs" dxfId="1530" priority="10" operator="equal">
      <formula>"OBIK"</formula>
    </cfRule>
  </conditionalFormatting>
  <conditionalFormatting sqref="C11:I38">
    <cfRule type="containsText" dxfId="1529" priority="11" operator="containsText" text="tiltak">
      <formula>NOT(ISERROR(SEARCH(("tiltak"),(C11))))</formula>
    </cfRule>
  </conditionalFormatting>
  <conditionalFormatting sqref="G3:G7">
    <cfRule type="cellIs" dxfId="1528" priority="12" operator="greaterThan">
      <formula>0</formula>
    </cfRule>
  </conditionalFormatting>
  <conditionalFormatting sqref="H3:H7">
    <cfRule type="cellIs" dxfId="1527" priority="13" operator="greaterThan">
      <formula>0</formula>
    </cfRule>
  </conditionalFormatting>
  <conditionalFormatting sqref="I3:I7">
    <cfRule type="cellIs" dxfId="1526" priority="14" operator="greaterThan">
      <formula>0</formula>
    </cfRule>
  </conditionalFormatting>
  <conditionalFormatting sqref="J3:J7">
    <cfRule type="cellIs" dxfId="1525" priority="15" operator="greaterThan">
      <formula>0</formula>
    </cfRule>
  </conditionalFormatting>
  <conditionalFormatting sqref="K3:K7">
    <cfRule type="cellIs" dxfId="1524" priority="16" operator="greaterThan">
      <formula>0</formula>
    </cfRule>
  </conditionalFormatting>
  <conditionalFormatting sqref="L3:L7">
    <cfRule type="cellIs" dxfId="1523" priority="17" operator="greaterThan">
      <formula>0</formula>
    </cfRule>
  </conditionalFormatting>
  <conditionalFormatting sqref="M3:M7">
    <cfRule type="cellIs" dxfId="1522" priority="18" operator="greaterThan">
      <formula>0</formula>
    </cfRule>
  </conditionalFormatting>
  <conditionalFormatting sqref="N3:N7">
    <cfRule type="cellIs" dxfId="1521" priority="19" operator="greaterThan">
      <formula>0</formula>
    </cfRule>
  </conditionalFormatting>
  <conditionalFormatting sqref="O3:O7">
    <cfRule type="cellIs" dxfId="1520" priority="20" operator="greaterThan">
      <formula>0</formula>
    </cfRule>
  </conditionalFormatting>
  <conditionalFormatting sqref="P3:P7">
    <cfRule type="cellIs" dxfId="1519" priority="21" operator="greaterThan">
      <formula>0</formula>
    </cfRule>
  </conditionalFormatting>
  <conditionalFormatting sqref="Q3:Q7">
    <cfRule type="cellIs" dxfId="1518" priority="22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Caltexløkka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29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21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29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21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102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22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22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22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22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22</v>
      </c>
      <c r="I21" s="59" t="s">
        <v>22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22</v>
      </c>
      <c r="I22" s="59" t="s">
        <v>22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22</v>
      </c>
      <c r="I23" s="59" t="s">
        <v>22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22</v>
      </c>
      <c r="I24" s="59" t="s">
        <v>22</v>
      </c>
    </row>
    <row r="25" spans="1:9" ht="12.75" x14ac:dyDescent="0.2">
      <c r="A25" s="52" t="s">
        <v>56</v>
      </c>
      <c r="B25" s="52" t="s">
        <v>57</v>
      </c>
      <c r="C25" s="59" t="s">
        <v>22</v>
      </c>
      <c r="D25" s="59" t="s">
        <v>22</v>
      </c>
      <c r="E25" s="59" t="s">
        <v>22</v>
      </c>
      <c r="F25" s="59" t="s">
        <v>22</v>
      </c>
      <c r="G25" s="59" t="s">
        <v>22</v>
      </c>
      <c r="H25" s="59" t="s">
        <v>22</v>
      </c>
      <c r="I25" s="59" t="s">
        <v>22</v>
      </c>
    </row>
    <row r="26" spans="1:9" ht="12.75" x14ac:dyDescent="0.2">
      <c r="A26" s="52" t="s">
        <v>57</v>
      </c>
      <c r="B26" s="52" t="s">
        <v>58</v>
      </c>
      <c r="C26" s="59" t="s">
        <v>22</v>
      </c>
      <c r="D26" s="59" t="s">
        <v>22</v>
      </c>
      <c r="E26" s="59" t="s">
        <v>22</v>
      </c>
      <c r="F26" s="59" t="s">
        <v>22</v>
      </c>
      <c r="G26" s="59" t="s">
        <v>22</v>
      </c>
      <c r="H26" s="59" t="s">
        <v>22</v>
      </c>
      <c r="I26" s="59" t="s">
        <v>22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22</v>
      </c>
      <c r="I27" s="59" t="s">
        <v>22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22</v>
      </c>
      <c r="I28" s="59" t="s">
        <v>22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22</v>
      </c>
      <c r="H29" s="59" t="s">
        <v>11</v>
      </c>
      <c r="I29" s="59" t="s">
        <v>22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22</v>
      </c>
      <c r="H30" s="59" t="s">
        <v>11</v>
      </c>
      <c r="I30" s="59" t="s">
        <v>22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22</v>
      </c>
      <c r="H31" s="59" t="s">
        <v>11</v>
      </c>
      <c r="I31" s="59" t="s">
        <v>22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22</v>
      </c>
      <c r="H32" s="59" t="s">
        <v>11</v>
      </c>
      <c r="I32" s="59" t="s">
        <v>22</v>
      </c>
    </row>
    <row r="33" spans="1:9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22</v>
      </c>
      <c r="H33" s="50"/>
      <c r="I33" s="59" t="s">
        <v>11</v>
      </c>
    </row>
    <row r="34" spans="1:9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22</v>
      </c>
      <c r="H34" s="50"/>
      <c r="I34" s="59" t="s">
        <v>11</v>
      </c>
    </row>
    <row r="35" spans="1:9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22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22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517" priority="1" operator="equal">
      <formula>"Am. fotball"</formula>
    </cfRule>
  </conditionalFormatting>
  <conditionalFormatting sqref="C11:I38">
    <cfRule type="containsText" dxfId="1516" priority="2" operator="containsText" text="Baseball">
      <formula>NOT(ISERROR(SEARCH(("Baseball"),(C11))))</formula>
    </cfRule>
  </conditionalFormatting>
  <conditionalFormatting sqref="C11:I38">
    <cfRule type="cellIs" dxfId="1515" priority="3" operator="equal">
      <formula>"Cricket"</formula>
    </cfRule>
  </conditionalFormatting>
  <conditionalFormatting sqref="C11:I38">
    <cfRule type="cellIs" dxfId="1514" priority="4" operator="equal">
      <formula>"Fotball"</formula>
    </cfRule>
  </conditionalFormatting>
  <conditionalFormatting sqref="C11:I38">
    <cfRule type="cellIs" dxfId="1513" priority="5" operator="equal">
      <formula>"Friidrett"</formula>
    </cfRule>
  </conditionalFormatting>
  <conditionalFormatting sqref="C11:I38">
    <cfRule type="cellIs" dxfId="1512" priority="6" operator="equal">
      <formula>"Lacrosse"</formula>
    </cfRule>
  </conditionalFormatting>
  <conditionalFormatting sqref="C11:I38">
    <cfRule type="cellIs" dxfId="1511" priority="7" operator="equal">
      <formula>"Landhockey"</formula>
    </cfRule>
  </conditionalFormatting>
  <conditionalFormatting sqref="C11:I38">
    <cfRule type="cellIs" dxfId="1510" priority="8" operator="equal">
      <formula>"Rugby"</formula>
    </cfRule>
  </conditionalFormatting>
  <conditionalFormatting sqref="C11:I38">
    <cfRule type="cellIs" dxfId="1509" priority="9" operator="equal">
      <formula>"Tennis"</formula>
    </cfRule>
  </conditionalFormatting>
  <conditionalFormatting sqref="C11:I38">
    <cfRule type="cellIs" dxfId="1508" priority="10" operator="equal">
      <formula>"OBIK"</formula>
    </cfRule>
  </conditionalFormatting>
  <conditionalFormatting sqref="C11:I38">
    <cfRule type="containsText" dxfId="1507" priority="11" operator="containsText" text="tiltak">
      <formula>NOT(ISERROR(SEARCH(("tiltak"),(C11))))</formula>
    </cfRule>
  </conditionalFormatting>
  <conditionalFormatting sqref="G3:G7">
    <cfRule type="cellIs" dxfId="1506" priority="12" operator="greaterThan">
      <formula>0</formula>
    </cfRule>
  </conditionalFormatting>
  <conditionalFormatting sqref="H3:H7">
    <cfRule type="cellIs" dxfId="1505" priority="13" operator="greaterThan">
      <formula>0</formula>
    </cfRule>
  </conditionalFormatting>
  <conditionalFormatting sqref="I3:I7">
    <cfRule type="cellIs" dxfId="1504" priority="14" operator="greaterThan">
      <formula>0</formula>
    </cfRule>
  </conditionalFormatting>
  <conditionalFormatting sqref="J3:J7">
    <cfRule type="cellIs" dxfId="1503" priority="15" operator="greaterThan">
      <formula>0</formula>
    </cfRule>
  </conditionalFormatting>
  <conditionalFormatting sqref="K3:K7">
    <cfRule type="cellIs" dxfId="1502" priority="16" operator="greaterThan">
      <formula>0</formula>
    </cfRule>
  </conditionalFormatting>
  <conditionalFormatting sqref="L3:L7">
    <cfRule type="cellIs" dxfId="1501" priority="17" operator="greaterThan">
      <formula>0</formula>
    </cfRule>
  </conditionalFormatting>
  <conditionalFormatting sqref="M3:M7">
    <cfRule type="cellIs" dxfId="1500" priority="18" operator="greaterThan">
      <formula>0</formula>
    </cfRule>
  </conditionalFormatting>
  <conditionalFormatting sqref="N3:N7">
    <cfRule type="cellIs" dxfId="1499" priority="19" operator="greaterThan">
      <formula>0</formula>
    </cfRule>
  </conditionalFormatting>
  <conditionalFormatting sqref="O3:O7">
    <cfRule type="cellIs" dxfId="1498" priority="20" operator="greaterThan">
      <formula>0</formula>
    </cfRule>
  </conditionalFormatting>
  <conditionalFormatting sqref="P3:P7">
    <cfRule type="cellIs" dxfId="1497" priority="21" operator="greaterThan">
      <formula>0</formula>
    </cfRule>
  </conditionalFormatting>
  <conditionalFormatting sqref="Q3:Q7">
    <cfRule type="cellIs" dxfId="1496" priority="22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Dælenenga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106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495" priority="1" operator="equal">
      <formula>"Am. fotball"</formula>
    </cfRule>
  </conditionalFormatting>
  <conditionalFormatting sqref="C11:I38">
    <cfRule type="containsText" dxfId="1494" priority="2" operator="containsText" text="Baseball">
      <formula>NOT(ISERROR(SEARCH(("Baseball"),(C11))))</formula>
    </cfRule>
  </conditionalFormatting>
  <conditionalFormatting sqref="C11:I38">
    <cfRule type="cellIs" dxfId="1493" priority="3" operator="equal">
      <formula>"Cricket"</formula>
    </cfRule>
  </conditionalFormatting>
  <conditionalFormatting sqref="C11:I38">
    <cfRule type="cellIs" dxfId="1492" priority="4" operator="equal">
      <formula>"Fotball"</formula>
    </cfRule>
  </conditionalFormatting>
  <conditionalFormatting sqref="C11:I38">
    <cfRule type="cellIs" dxfId="1491" priority="5" operator="equal">
      <formula>"Friidrett"</formula>
    </cfRule>
  </conditionalFormatting>
  <conditionalFormatting sqref="C11:I38">
    <cfRule type="cellIs" dxfId="1490" priority="6" operator="equal">
      <formula>"Lacrosse"</formula>
    </cfRule>
  </conditionalFormatting>
  <conditionalFormatting sqref="C11:I38">
    <cfRule type="cellIs" dxfId="1489" priority="7" operator="equal">
      <formula>"Landhockey"</formula>
    </cfRule>
  </conditionalFormatting>
  <conditionalFormatting sqref="C11:I38">
    <cfRule type="cellIs" dxfId="1488" priority="8" operator="equal">
      <formula>"Rugby"</formula>
    </cfRule>
  </conditionalFormatting>
  <conditionalFormatting sqref="C11:I38">
    <cfRule type="cellIs" dxfId="1487" priority="9" operator="equal">
      <formula>"Tennis"</formula>
    </cfRule>
  </conditionalFormatting>
  <conditionalFormatting sqref="C11:I38">
    <cfRule type="cellIs" dxfId="1486" priority="10" operator="equal">
      <formula>"OBIK"</formula>
    </cfRule>
  </conditionalFormatting>
  <conditionalFormatting sqref="C11:I38">
    <cfRule type="containsText" dxfId="1485" priority="11" operator="containsText" text="tiltak">
      <formula>NOT(ISERROR(SEARCH(("tiltak"),(C11))))</formula>
    </cfRule>
  </conditionalFormatting>
  <conditionalFormatting sqref="G3:G7">
    <cfRule type="cellIs" dxfId="1484" priority="12" operator="greaterThan">
      <formula>0</formula>
    </cfRule>
  </conditionalFormatting>
  <conditionalFormatting sqref="H3:H7">
    <cfRule type="cellIs" dxfId="1483" priority="13" operator="greaterThan">
      <formula>0</formula>
    </cfRule>
  </conditionalFormatting>
  <conditionalFormatting sqref="I3:I7">
    <cfRule type="cellIs" dxfId="1482" priority="14" operator="greaterThan">
      <formula>0</formula>
    </cfRule>
  </conditionalFormatting>
  <conditionalFormatting sqref="J3:J7">
    <cfRule type="cellIs" dxfId="1481" priority="15" operator="greaterThan">
      <formula>0</formula>
    </cfRule>
  </conditionalFormatting>
  <conditionalFormatting sqref="K3:K7">
    <cfRule type="cellIs" dxfId="1480" priority="16" operator="greaterThan">
      <formula>0</formula>
    </cfRule>
  </conditionalFormatting>
  <conditionalFormatting sqref="L3:L7">
    <cfRule type="cellIs" dxfId="1479" priority="17" operator="greaterThan">
      <formula>0</formula>
    </cfRule>
  </conditionalFormatting>
  <conditionalFormatting sqref="M3:M7">
    <cfRule type="cellIs" dxfId="1478" priority="18" operator="greaterThan">
      <formula>0</formula>
    </cfRule>
  </conditionalFormatting>
  <conditionalFormatting sqref="N3:N7">
    <cfRule type="cellIs" dxfId="1477" priority="19" operator="greaterThan">
      <formula>0</formula>
    </cfRule>
  </conditionalFormatting>
  <conditionalFormatting sqref="O3:O7">
    <cfRule type="cellIs" dxfId="1476" priority="20" operator="greaterThan">
      <formula>0</formula>
    </cfRule>
  </conditionalFormatting>
  <conditionalFormatting sqref="P3:P7">
    <cfRule type="cellIs" dxfId="1475" priority="21" operator="greaterThan">
      <formula>0</formula>
    </cfRule>
  </conditionalFormatting>
  <conditionalFormatting sqref="Q3:Q7">
    <cfRule type="cellIs" dxfId="1474" priority="22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9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A14</f>
        <v>Ekeberg KG11-1</v>
      </c>
      <c r="B3" s="67"/>
      <c r="C3" s="67"/>
      <c r="D3" s="38" t="str">
        <f>L16</f>
        <v>11er</v>
      </c>
      <c r="E3" s="38" t="str">
        <f>L17</f>
        <v>Ja</v>
      </c>
      <c r="F3" s="39" t="str">
        <f>L18</f>
        <v>Kunstgress</v>
      </c>
      <c r="G3" s="41">
        <f t="shared" ref="G3:Q3" si="0">(COUNTIF($C$16:$I$43,G2)/2)*$L$19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A45</f>
        <v>Ekeberg KG11-2</v>
      </c>
      <c r="B4" s="67"/>
      <c r="C4" s="67"/>
      <c r="D4" s="38" t="str">
        <f>L47</f>
        <v>11er</v>
      </c>
      <c r="E4" s="38" t="str">
        <f>L48</f>
        <v>Ja</v>
      </c>
      <c r="F4" s="39" t="str">
        <f>L49</f>
        <v>Kunstgress</v>
      </c>
      <c r="G4" s="41">
        <f t="shared" ref="G4:Q4" si="1">(COUNTIF($C$47:$I$74,G2)/2)*$L$50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A76</f>
        <v>Ekeberg Cricket 1</v>
      </c>
      <c r="B5" s="67"/>
      <c r="C5" s="67"/>
      <c r="D5" s="38" t="str">
        <f>L78</f>
        <v>11er</v>
      </c>
      <c r="E5" s="38" t="str">
        <f>L79</f>
        <v>Ja</v>
      </c>
      <c r="F5" s="39" t="str">
        <f>L80</f>
        <v>Kunstgress</v>
      </c>
      <c r="G5" s="41">
        <f t="shared" ref="G5:Q5" si="2">(COUNTIF($C$78:$I$105,G2)/2)*$L$81</f>
        <v>0</v>
      </c>
      <c r="H5" s="42">
        <f t="shared" si="2"/>
        <v>0</v>
      </c>
      <c r="I5" s="42">
        <f t="shared" si="2"/>
        <v>50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A107</f>
        <v>Ekeberg Cricket 2</v>
      </c>
      <c r="B6" s="67"/>
      <c r="C6" s="67"/>
      <c r="D6" s="38" t="str">
        <f>L109</f>
        <v>11er</v>
      </c>
      <c r="E6" s="38" t="str">
        <f>L110</f>
        <v>Ja</v>
      </c>
      <c r="F6" s="39" t="str">
        <f>L111</f>
        <v>Kunstgress</v>
      </c>
      <c r="G6" s="41">
        <f t="shared" ref="G6:Q6" si="3">(COUNTIF($C$109:$I$136,G2)/2)*$L$112</f>
        <v>0</v>
      </c>
      <c r="H6" s="42">
        <f t="shared" si="3"/>
        <v>0</v>
      </c>
      <c r="I6" s="42">
        <f t="shared" si="3"/>
        <v>0</v>
      </c>
      <c r="J6" s="42">
        <f t="shared" si="3"/>
        <v>50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A138</f>
        <v>Ekeberg Cricket 3</v>
      </c>
      <c r="B7" s="67"/>
      <c r="C7" s="67"/>
      <c r="D7" s="38" t="str">
        <f>L140</f>
        <v>11er</v>
      </c>
      <c r="E7" s="38" t="str">
        <f>L141</f>
        <v>Ja</v>
      </c>
      <c r="F7" s="39" t="str">
        <f>L142</f>
        <v>Kunstgress</v>
      </c>
      <c r="G7" s="41">
        <f t="shared" ref="G7:Q7" si="4">(COUNTIF($C$140:$I$167,G2)/2)*$L$143</f>
        <v>0</v>
      </c>
      <c r="H7" s="42">
        <f t="shared" si="4"/>
        <v>0</v>
      </c>
      <c r="I7" s="42">
        <f t="shared" si="4"/>
        <v>50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3" t="str">
        <f>A169</f>
        <v>Ekeberg N11-1</v>
      </c>
      <c r="B8" s="67"/>
      <c r="C8" s="67"/>
      <c r="D8" s="38" t="str">
        <f>L171</f>
        <v>11er</v>
      </c>
      <c r="E8" s="38" t="str">
        <f>L172</f>
        <v>Nei</v>
      </c>
      <c r="F8" s="39" t="str">
        <f>L173</f>
        <v>Naturgress</v>
      </c>
      <c r="G8" s="41">
        <f t="shared" ref="G8:Q8" si="5">(COUNTIF($C$170:$I$198,G2)/2)*$L$174</f>
        <v>0</v>
      </c>
      <c r="H8" s="42">
        <f t="shared" si="5"/>
        <v>0</v>
      </c>
      <c r="I8" s="42">
        <f t="shared" si="5"/>
        <v>0</v>
      </c>
      <c r="J8" s="42">
        <f t="shared" si="5"/>
        <v>0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0</v>
      </c>
      <c r="P8" s="42">
        <f t="shared" si="5"/>
        <v>0</v>
      </c>
      <c r="Q8" s="42">
        <f t="shared" si="5"/>
        <v>0</v>
      </c>
    </row>
    <row r="9" spans="1:25" ht="12.75" x14ac:dyDescent="0.2">
      <c r="A9" s="73" t="str">
        <f>A200</f>
        <v>Ekeberg N11-2</v>
      </c>
      <c r="B9" s="67"/>
      <c r="C9" s="67"/>
      <c r="D9" s="38" t="str">
        <f>L202</f>
        <v>11er</v>
      </c>
      <c r="E9" s="38" t="str">
        <f>L203</f>
        <v>Nei</v>
      </c>
      <c r="F9" s="39" t="str">
        <f>L204</f>
        <v>Naturgress</v>
      </c>
      <c r="G9" s="41">
        <f t="shared" ref="G9:Q9" si="6">(COUNTIF($C$202:$I$229,G2)/2)*$L$205</f>
        <v>0</v>
      </c>
      <c r="H9" s="42">
        <f t="shared" si="6"/>
        <v>0</v>
      </c>
      <c r="I9" s="42">
        <f t="shared" si="6"/>
        <v>0</v>
      </c>
      <c r="J9" s="42">
        <f t="shared" si="6"/>
        <v>0</v>
      </c>
      <c r="K9" s="42">
        <f t="shared" si="6"/>
        <v>0</v>
      </c>
      <c r="L9" s="42">
        <f t="shared" si="6"/>
        <v>0</v>
      </c>
      <c r="M9" s="42">
        <f t="shared" si="6"/>
        <v>0</v>
      </c>
      <c r="N9" s="42">
        <f t="shared" si="6"/>
        <v>0</v>
      </c>
      <c r="O9" s="42">
        <f t="shared" si="6"/>
        <v>0</v>
      </c>
      <c r="P9" s="42">
        <f t="shared" si="6"/>
        <v>0</v>
      </c>
      <c r="Q9" s="42">
        <f t="shared" si="6"/>
        <v>0</v>
      </c>
    </row>
    <row r="10" spans="1:25" ht="12.75" x14ac:dyDescent="0.2">
      <c r="A10" s="73" t="str">
        <f>A231</f>
        <v>Ekeberg N11-3</v>
      </c>
      <c r="B10" s="67"/>
      <c r="C10" s="67"/>
      <c r="D10" s="38" t="str">
        <f>L233</f>
        <v>11er</v>
      </c>
      <c r="E10" s="38" t="str">
        <f>L234</f>
        <v>Nei</v>
      </c>
      <c r="F10" s="39" t="str">
        <f>L235</f>
        <v>Naturgress</v>
      </c>
      <c r="G10" s="41">
        <f t="shared" ref="G10:Q10" si="7">(COUNTIF($C$233:$I$260,G2)/2)*$L$236</f>
        <v>0</v>
      </c>
      <c r="H10" s="42">
        <f t="shared" si="7"/>
        <v>0</v>
      </c>
      <c r="I10" s="42">
        <f t="shared" si="7"/>
        <v>0</v>
      </c>
      <c r="J10" s="42">
        <f t="shared" si="7"/>
        <v>0</v>
      </c>
      <c r="K10" s="42">
        <f t="shared" si="7"/>
        <v>0</v>
      </c>
      <c r="L10" s="42">
        <f t="shared" si="7"/>
        <v>0</v>
      </c>
      <c r="M10" s="42">
        <f t="shared" si="7"/>
        <v>0</v>
      </c>
      <c r="N10" s="42">
        <f t="shared" si="7"/>
        <v>0</v>
      </c>
      <c r="O10" s="42">
        <f t="shared" si="7"/>
        <v>0</v>
      </c>
      <c r="P10" s="42">
        <f t="shared" si="7"/>
        <v>0</v>
      </c>
      <c r="Q10" s="42">
        <f t="shared" si="7"/>
        <v>0</v>
      </c>
    </row>
    <row r="11" spans="1:25" ht="12.75" x14ac:dyDescent="0.2">
      <c r="A11" s="73" t="str">
        <f>A262</f>
        <v>Ekeberg N11-4</v>
      </c>
      <c r="B11" s="67"/>
      <c r="C11" s="67"/>
      <c r="D11" s="38" t="str">
        <f>L264</f>
        <v>11er</v>
      </c>
      <c r="E11" s="38" t="str">
        <f>L265</f>
        <v>Nei</v>
      </c>
      <c r="F11" s="39" t="str">
        <f>L266</f>
        <v>Naturgress</v>
      </c>
      <c r="G11" s="41">
        <f t="shared" ref="G11:Q11" si="8">(COUNTIF($C$264:$I$291,G2)/2)*$L$267</f>
        <v>0</v>
      </c>
      <c r="H11" s="42">
        <f t="shared" si="8"/>
        <v>0</v>
      </c>
      <c r="I11" s="42">
        <f t="shared" si="8"/>
        <v>0</v>
      </c>
      <c r="J11" s="42">
        <f t="shared" si="8"/>
        <v>0</v>
      </c>
      <c r="K11" s="42">
        <f t="shared" si="8"/>
        <v>0</v>
      </c>
      <c r="L11" s="42">
        <f t="shared" si="8"/>
        <v>0</v>
      </c>
      <c r="M11" s="42">
        <f t="shared" si="8"/>
        <v>0</v>
      </c>
      <c r="N11" s="42">
        <f t="shared" si="8"/>
        <v>0</v>
      </c>
      <c r="O11" s="42">
        <f t="shared" si="8"/>
        <v>0</v>
      </c>
      <c r="P11" s="42">
        <f t="shared" si="8"/>
        <v>0</v>
      </c>
      <c r="Q11" s="42">
        <f t="shared" si="8"/>
        <v>0</v>
      </c>
    </row>
    <row r="12" spans="1:25" ht="12.75" x14ac:dyDescent="0.2">
      <c r="A12" s="74" t="s">
        <v>28</v>
      </c>
      <c r="B12" s="75"/>
      <c r="C12" s="75"/>
      <c r="D12" s="44"/>
      <c r="E12" s="44"/>
      <c r="F12" s="44"/>
      <c r="G12" s="45">
        <f t="shared" ref="G12:Q12" si="9">SUM(G3:G11)</f>
        <v>0</v>
      </c>
      <c r="H12" s="46">
        <f t="shared" si="9"/>
        <v>0</v>
      </c>
      <c r="I12" s="46">
        <f t="shared" si="9"/>
        <v>100</v>
      </c>
      <c r="J12" s="46">
        <f t="shared" si="9"/>
        <v>150</v>
      </c>
      <c r="K12" s="46">
        <f t="shared" si="9"/>
        <v>0</v>
      </c>
      <c r="L12" s="46">
        <f t="shared" si="9"/>
        <v>0</v>
      </c>
      <c r="M12" s="46">
        <f t="shared" si="9"/>
        <v>0</v>
      </c>
      <c r="N12" s="46">
        <f t="shared" si="9"/>
        <v>0</v>
      </c>
      <c r="O12" s="46">
        <f t="shared" si="9"/>
        <v>0</v>
      </c>
      <c r="P12" s="46">
        <f t="shared" si="9"/>
        <v>0</v>
      </c>
      <c r="Q12" s="46">
        <f t="shared" si="9"/>
        <v>0</v>
      </c>
    </row>
    <row r="13" spans="1:25" ht="15.75" customHeight="1" x14ac:dyDescent="0.2">
      <c r="A13" s="67"/>
      <c r="B13" s="67"/>
      <c r="C13" s="67"/>
    </row>
    <row r="14" spans="1:25" ht="22.5" customHeight="1" x14ac:dyDescent="0.25">
      <c r="A14" s="68" t="s">
        <v>107</v>
      </c>
      <c r="B14" s="69"/>
      <c r="C14" s="69"/>
      <c r="D14" s="69"/>
      <c r="E14" s="69"/>
      <c r="F14" s="69"/>
      <c r="G14" s="69"/>
      <c r="H14" s="69"/>
      <c r="I14" s="70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2.75" x14ac:dyDescent="0.2">
      <c r="A15" s="48" t="s">
        <v>30</v>
      </c>
      <c r="B15" s="48" t="s">
        <v>31</v>
      </c>
      <c r="C15" s="48" t="s">
        <v>32</v>
      </c>
      <c r="D15" s="48" t="s">
        <v>33</v>
      </c>
      <c r="E15" s="48" t="s">
        <v>34</v>
      </c>
      <c r="F15" s="48" t="s">
        <v>35</v>
      </c>
      <c r="G15" s="48" t="s">
        <v>36</v>
      </c>
      <c r="H15" s="48" t="s">
        <v>37</v>
      </c>
      <c r="I15" s="48" t="s">
        <v>38</v>
      </c>
      <c r="K15" s="38" t="s">
        <v>39</v>
      </c>
      <c r="L15" s="42">
        <v>50</v>
      </c>
    </row>
    <row r="16" spans="1:25" ht="12.75" x14ac:dyDescent="0.2">
      <c r="A16" s="49" t="s">
        <v>40</v>
      </c>
      <c r="B16" s="49" t="s">
        <v>41</v>
      </c>
      <c r="C16" s="50"/>
      <c r="D16" s="50"/>
      <c r="E16" s="50"/>
      <c r="F16" s="50"/>
      <c r="G16" s="50"/>
      <c r="H16" s="50"/>
      <c r="I16" s="50"/>
      <c r="K16" s="38" t="s">
        <v>0</v>
      </c>
      <c r="L16" s="51" t="s">
        <v>1</v>
      </c>
    </row>
    <row r="17" spans="1:12" ht="12.75" x14ac:dyDescent="0.2">
      <c r="A17" s="49" t="s">
        <v>41</v>
      </c>
      <c r="B17" s="52" t="s">
        <v>42</v>
      </c>
      <c r="C17" s="50"/>
      <c r="D17" s="50"/>
      <c r="E17" s="50"/>
      <c r="F17" s="50"/>
      <c r="G17" s="50"/>
      <c r="H17" s="50"/>
      <c r="I17" s="50"/>
      <c r="K17" s="38" t="s">
        <v>5</v>
      </c>
      <c r="L17" s="51" t="s">
        <v>16</v>
      </c>
    </row>
    <row r="18" spans="1:12" ht="12.75" x14ac:dyDescent="0.2">
      <c r="A18" s="52" t="s">
        <v>42</v>
      </c>
      <c r="B18" s="52" t="s">
        <v>43</v>
      </c>
      <c r="C18" s="50"/>
      <c r="D18" s="50"/>
      <c r="E18" s="50"/>
      <c r="F18" s="50"/>
      <c r="G18" s="50"/>
      <c r="H18" s="53" t="s">
        <v>11</v>
      </c>
      <c r="I18" s="50"/>
      <c r="K18" s="38" t="s">
        <v>6</v>
      </c>
      <c r="L18" s="54" t="s">
        <v>20</v>
      </c>
    </row>
    <row r="19" spans="1:12" ht="12.75" x14ac:dyDescent="0.2">
      <c r="A19" s="52" t="s">
        <v>43</v>
      </c>
      <c r="B19" s="52" t="s">
        <v>44</v>
      </c>
      <c r="C19" s="50"/>
      <c r="D19" s="50"/>
      <c r="E19" s="50"/>
      <c r="F19" s="50"/>
      <c r="G19" s="50"/>
      <c r="H19" s="53" t="s">
        <v>11</v>
      </c>
      <c r="I19" s="50"/>
      <c r="K19" s="38" t="s">
        <v>45</v>
      </c>
      <c r="L19" s="42">
        <f>VLOOKUP(L16,Parametere!$A$2:$B$5,2,FALSE)*VLOOKUP(L17,Parametere!$A$8:$B$9,2,FALSE)*VLOOKUP(L18,Parametere!$A$12:$B$14,2,FALSE)</f>
        <v>1</v>
      </c>
    </row>
    <row r="20" spans="1:12" ht="12.75" x14ac:dyDescent="0.2">
      <c r="A20" s="52" t="s">
        <v>44</v>
      </c>
      <c r="B20" s="52" t="s">
        <v>46</v>
      </c>
      <c r="C20" s="50"/>
      <c r="D20" s="50"/>
      <c r="E20" s="50"/>
      <c r="F20" s="50"/>
      <c r="G20" s="50"/>
      <c r="H20" s="53" t="s">
        <v>11</v>
      </c>
      <c r="I20" s="53" t="s">
        <v>11</v>
      </c>
      <c r="K20" s="55" t="s">
        <v>47</v>
      </c>
      <c r="L20" s="56">
        <f>L15*L19</f>
        <v>50</v>
      </c>
    </row>
    <row r="21" spans="1:12" ht="12.75" x14ac:dyDescent="0.2">
      <c r="A21" s="52" t="s">
        <v>46</v>
      </c>
      <c r="B21" s="52" t="s">
        <v>48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12" ht="12.75" x14ac:dyDescent="0.2">
      <c r="A22" s="52" t="s">
        <v>48</v>
      </c>
      <c r="B22" s="52" t="s">
        <v>49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12" ht="12.75" x14ac:dyDescent="0.2">
      <c r="A23" s="52" t="s">
        <v>49</v>
      </c>
      <c r="B23" s="52" t="s">
        <v>50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12" ht="12.75" x14ac:dyDescent="0.2">
      <c r="A24" s="52" t="s">
        <v>50</v>
      </c>
      <c r="B24" s="52" t="s">
        <v>51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12" ht="12.75" x14ac:dyDescent="0.2">
      <c r="A25" s="52" t="s">
        <v>51</v>
      </c>
      <c r="B25" s="52" t="s">
        <v>52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12" ht="12.75" x14ac:dyDescent="0.2">
      <c r="A26" s="52" t="s">
        <v>52</v>
      </c>
      <c r="B26" s="52" t="s">
        <v>53</v>
      </c>
      <c r="C26" s="50"/>
      <c r="D26" s="50"/>
      <c r="E26" s="50"/>
      <c r="F26" s="50"/>
      <c r="G26" s="50"/>
      <c r="H26" s="53" t="s">
        <v>11</v>
      </c>
      <c r="I26" s="53" t="s">
        <v>11</v>
      </c>
    </row>
    <row r="27" spans="1:12" ht="12.75" x14ac:dyDescent="0.2">
      <c r="A27" s="52" t="s">
        <v>53</v>
      </c>
      <c r="B27" s="52" t="s">
        <v>54</v>
      </c>
      <c r="C27" s="50"/>
      <c r="D27" s="50"/>
      <c r="E27" s="50"/>
      <c r="F27" s="50"/>
      <c r="G27" s="50"/>
      <c r="H27" s="53" t="s">
        <v>11</v>
      </c>
      <c r="I27" s="53" t="s">
        <v>11</v>
      </c>
    </row>
    <row r="28" spans="1:12" ht="12.75" x14ac:dyDescent="0.2">
      <c r="A28" s="52" t="s">
        <v>54</v>
      </c>
      <c r="B28" s="52" t="s">
        <v>55</v>
      </c>
      <c r="C28" s="50"/>
      <c r="D28" s="50"/>
      <c r="E28" s="50"/>
      <c r="F28" s="50"/>
      <c r="G28" s="50"/>
      <c r="H28" s="53" t="s">
        <v>11</v>
      </c>
      <c r="I28" s="53" t="s">
        <v>11</v>
      </c>
    </row>
    <row r="29" spans="1:12" ht="12.75" x14ac:dyDescent="0.2">
      <c r="A29" s="52" t="s">
        <v>55</v>
      </c>
      <c r="B29" s="52" t="s">
        <v>56</v>
      </c>
      <c r="C29" s="50"/>
      <c r="D29" s="50"/>
      <c r="E29" s="50"/>
      <c r="F29" s="50"/>
      <c r="G29" s="50"/>
      <c r="H29" s="53" t="s">
        <v>11</v>
      </c>
      <c r="I29" s="53" t="s">
        <v>11</v>
      </c>
    </row>
    <row r="30" spans="1:12" ht="12.75" x14ac:dyDescent="0.2">
      <c r="A30" s="52" t="s">
        <v>56</v>
      </c>
      <c r="B30" s="52" t="s">
        <v>57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12" ht="12.75" x14ac:dyDescent="0.2">
      <c r="A31" s="52" t="s">
        <v>57</v>
      </c>
      <c r="B31" s="52" t="s">
        <v>58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12" ht="12.75" x14ac:dyDescent="0.2">
      <c r="A32" s="52" t="s">
        <v>58</v>
      </c>
      <c r="B32" s="52" t="s">
        <v>59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59</v>
      </c>
      <c r="B33" s="52" t="s">
        <v>60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60</v>
      </c>
      <c r="B34" s="52" t="s">
        <v>61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3" t="s">
        <v>11</v>
      </c>
      <c r="I34" s="53" t="s">
        <v>11</v>
      </c>
    </row>
    <row r="35" spans="1:25" ht="12.75" x14ac:dyDescent="0.2">
      <c r="A35" s="52" t="s">
        <v>61</v>
      </c>
      <c r="B35" s="52" t="s">
        <v>62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3" t="s">
        <v>11</v>
      </c>
      <c r="I35" s="53" t="s">
        <v>11</v>
      </c>
    </row>
    <row r="36" spans="1:25" ht="12.75" x14ac:dyDescent="0.2">
      <c r="A36" s="52" t="s">
        <v>62</v>
      </c>
      <c r="B36" s="52" t="s">
        <v>63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3" t="s">
        <v>11</v>
      </c>
      <c r="I36" s="53" t="s">
        <v>11</v>
      </c>
    </row>
    <row r="37" spans="1:25" ht="12.75" x14ac:dyDescent="0.2">
      <c r="A37" s="52" t="s">
        <v>63</v>
      </c>
      <c r="B37" s="52" t="s">
        <v>64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3" t="s">
        <v>11</v>
      </c>
      <c r="I37" s="53" t="s">
        <v>11</v>
      </c>
    </row>
    <row r="38" spans="1:25" ht="12.75" x14ac:dyDescent="0.2">
      <c r="A38" s="52" t="s">
        <v>64</v>
      </c>
      <c r="B38" s="52" t="s">
        <v>65</v>
      </c>
      <c r="C38" s="53" t="s">
        <v>11</v>
      </c>
      <c r="D38" s="53" t="s">
        <v>11</v>
      </c>
      <c r="E38" s="53" t="s">
        <v>11</v>
      </c>
      <c r="F38" s="53" t="s">
        <v>11</v>
      </c>
      <c r="G38" s="53" t="s">
        <v>11</v>
      </c>
      <c r="H38" s="50"/>
      <c r="I38" s="53" t="s">
        <v>11</v>
      </c>
    </row>
    <row r="39" spans="1:25" ht="12.75" x14ac:dyDescent="0.2">
      <c r="A39" s="52" t="s">
        <v>65</v>
      </c>
      <c r="B39" s="52" t="s">
        <v>66</v>
      </c>
      <c r="C39" s="53" t="s">
        <v>11</v>
      </c>
      <c r="D39" s="53" t="s">
        <v>11</v>
      </c>
      <c r="E39" s="53" t="s">
        <v>11</v>
      </c>
      <c r="F39" s="53" t="s">
        <v>11</v>
      </c>
      <c r="G39" s="53" t="s">
        <v>11</v>
      </c>
      <c r="H39" s="50"/>
      <c r="I39" s="53" t="s">
        <v>11</v>
      </c>
    </row>
    <row r="40" spans="1:25" ht="12.75" x14ac:dyDescent="0.2">
      <c r="A40" s="52" t="s">
        <v>66</v>
      </c>
      <c r="B40" s="52" t="s">
        <v>67</v>
      </c>
      <c r="C40" s="53" t="s">
        <v>11</v>
      </c>
      <c r="D40" s="53" t="s">
        <v>11</v>
      </c>
      <c r="E40" s="53" t="s">
        <v>11</v>
      </c>
      <c r="F40" s="53" t="s">
        <v>11</v>
      </c>
      <c r="G40" s="53" t="s">
        <v>11</v>
      </c>
      <c r="H40" s="50"/>
      <c r="I40" s="50"/>
    </row>
    <row r="41" spans="1:25" ht="12.75" x14ac:dyDescent="0.2">
      <c r="A41" s="52" t="s">
        <v>67</v>
      </c>
      <c r="B41" s="52" t="s">
        <v>68</v>
      </c>
      <c r="C41" s="53" t="s">
        <v>11</v>
      </c>
      <c r="D41" s="53" t="s">
        <v>11</v>
      </c>
      <c r="E41" s="53" t="s">
        <v>11</v>
      </c>
      <c r="F41" s="53" t="s">
        <v>11</v>
      </c>
      <c r="G41" s="53" t="s">
        <v>11</v>
      </c>
      <c r="H41" s="50"/>
      <c r="I41" s="50"/>
    </row>
    <row r="42" spans="1:25" ht="12.75" x14ac:dyDescent="0.2">
      <c r="A42" s="52" t="s">
        <v>68</v>
      </c>
      <c r="B42" s="52" t="s">
        <v>69</v>
      </c>
      <c r="C42" s="50"/>
      <c r="D42" s="50"/>
      <c r="E42" s="50"/>
      <c r="F42" s="50"/>
      <c r="G42" s="50"/>
      <c r="H42" s="50"/>
      <c r="I42" s="50"/>
    </row>
    <row r="43" spans="1:25" ht="12.75" x14ac:dyDescent="0.2">
      <c r="A43" s="52" t="s">
        <v>69</v>
      </c>
      <c r="B43" s="52" t="s">
        <v>70</v>
      </c>
      <c r="C43" s="50"/>
      <c r="D43" s="50"/>
      <c r="E43" s="50"/>
      <c r="F43" s="50"/>
      <c r="G43" s="50"/>
      <c r="H43" s="50"/>
      <c r="I43" s="50"/>
    </row>
    <row r="45" spans="1:25" ht="22.5" customHeight="1" x14ac:dyDescent="0.25">
      <c r="A45" s="68" t="s">
        <v>109</v>
      </c>
      <c r="B45" s="69"/>
      <c r="C45" s="69"/>
      <c r="D45" s="69"/>
      <c r="E45" s="69"/>
      <c r="F45" s="69"/>
      <c r="G45" s="69"/>
      <c r="H45" s="69"/>
      <c r="I45" s="7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.75" x14ac:dyDescent="0.2">
      <c r="A46" s="48" t="s">
        <v>30</v>
      </c>
      <c r="B46" s="48" t="s">
        <v>31</v>
      </c>
      <c r="C46" s="48" t="s">
        <v>32</v>
      </c>
      <c r="D46" s="48" t="s">
        <v>33</v>
      </c>
      <c r="E46" s="48" t="s">
        <v>34</v>
      </c>
      <c r="F46" s="48" t="s">
        <v>35</v>
      </c>
      <c r="G46" s="48" t="s">
        <v>36</v>
      </c>
      <c r="H46" s="48" t="s">
        <v>37</v>
      </c>
      <c r="I46" s="48" t="s">
        <v>38</v>
      </c>
      <c r="K46" s="38" t="s">
        <v>39</v>
      </c>
      <c r="L46" s="42">
        <v>50</v>
      </c>
    </row>
    <row r="47" spans="1:25" ht="12.75" x14ac:dyDescent="0.2">
      <c r="A47" s="49" t="s">
        <v>40</v>
      </c>
      <c r="B47" s="49" t="s">
        <v>41</v>
      </c>
      <c r="C47" s="50"/>
      <c r="D47" s="50"/>
      <c r="E47" s="50"/>
      <c r="F47" s="50"/>
      <c r="G47" s="50"/>
      <c r="H47" s="50"/>
      <c r="I47" s="50"/>
      <c r="K47" s="38" t="s">
        <v>0</v>
      </c>
      <c r="L47" s="57" t="s">
        <v>1</v>
      </c>
    </row>
    <row r="48" spans="1:25" ht="12.75" x14ac:dyDescent="0.2">
      <c r="A48" s="49" t="s">
        <v>41</v>
      </c>
      <c r="B48" s="52" t="s">
        <v>42</v>
      </c>
      <c r="C48" s="50"/>
      <c r="D48" s="50"/>
      <c r="E48" s="50"/>
      <c r="F48" s="50"/>
      <c r="G48" s="50"/>
      <c r="H48" s="50"/>
      <c r="I48" s="50"/>
      <c r="K48" s="38" t="s">
        <v>5</v>
      </c>
      <c r="L48" s="57" t="s">
        <v>16</v>
      </c>
    </row>
    <row r="49" spans="1:12" ht="12.75" x14ac:dyDescent="0.2">
      <c r="A49" s="52" t="s">
        <v>42</v>
      </c>
      <c r="B49" s="52" t="s">
        <v>43</v>
      </c>
      <c r="C49" s="50"/>
      <c r="D49" s="50"/>
      <c r="E49" s="50"/>
      <c r="F49" s="50"/>
      <c r="G49" s="50"/>
      <c r="H49" s="53" t="s">
        <v>11</v>
      </c>
      <c r="I49" s="50"/>
      <c r="K49" s="38" t="s">
        <v>6</v>
      </c>
      <c r="L49" s="54" t="s">
        <v>20</v>
      </c>
    </row>
    <row r="50" spans="1:12" ht="12.75" x14ac:dyDescent="0.2">
      <c r="A50" s="52" t="s">
        <v>43</v>
      </c>
      <c r="B50" s="52" t="s">
        <v>44</v>
      </c>
      <c r="C50" s="50"/>
      <c r="D50" s="50"/>
      <c r="E50" s="50"/>
      <c r="F50" s="50"/>
      <c r="G50" s="50"/>
      <c r="H50" s="53" t="s">
        <v>11</v>
      </c>
      <c r="I50" s="50"/>
      <c r="K50" s="38" t="s">
        <v>45</v>
      </c>
      <c r="L50" s="42">
        <f>VLOOKUP(L47,Parametere!$A$2:$B$5,2,FALSE)*VLOOKUP(L48,Parametere!$A$8:$B$9,2,FALSE)*VLOOKUP(L49,Parametere!$A$12:$B$14,2,FALSE)</f>
        <v>1</v>
      </c>
    </row>
    <row r="51" spans="1:12" ht="12.75" x14ac:dyDescent="0.2">
      <c r="A51" s="52" t="s">
        <v>44</v>
      </c>
      <c r="B51" s="52" t="s">
        <v>46</v>
      </c>
      <c r="C51" s="50"/>
      <c r="D51" s="50"/>
      <c r="E51" s="50"/>
      <c r="F51" s="50"/>
      <c r="G51" s="50"/>
      <c r="H51" s="53" t="s">
        <v>11</v>
      </c>
      <c r="I51" s="53" t="s">
        <v>11</v>
      </c>
      <c r="K51" s="55" t="s">
        <v>47</v>
      </c>
      <c r="L51" s="56">
        <f>L46*L50</f>
        <v>50</v>
      </c>
    </row>
    <row r="52" spans="1:12" ht="12.75" x14ac:dyDescent="0.2">
      <c r="A52" s="52" t="s">
        <v>46</v>
      </c>
      <c r="B52" s="52" t="s">
        <v>48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12" ht="12.75" x14ac:dyDescent="0.2">
      <c r="A53" s="52" t="s">
        <v>48</v>
      </c>
      <c r="B53" s="52" t="s">
        <v>49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12" ht="12.75" x14ac:dyDescent="0.2">
      <c r="A54" s="52" t="s">
        <v>49</v>
      </c>
      <c r="B54" s="52" t="s">
        <v>50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12" ht="12.75" x14ac:dyDescent="0.2">
      <c r="A55" s="52" t="s">
        <v>50</v>
      </c>
      <c r="B55" s="52" t="s">
        <v>51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12" ht="12.75" x14ac:dyDescent="0.2">
      <c r="A56" s="52" t="s">
        <v>51</v>
      </c>
      <c r="B56" s="52" t="s">
        <v>52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12" ht="12.75" x14ac:dyDescent="0.2">
      <c r="A57" s="52" t="s">
        <v>52</v>
      </c>
      <c r="B57" s="52" t="s">
        <v>53</v>
      </c>
      <c r="C57" s="50"/>
      <c r="D57" s="50"/>
      <c r="E57" s="50"/>
      <c r="F57" s="50"/>
      <c r="G57" s="50"/>
      <c r="H57" s="53" t="s">
        <v>11</v>
      </c>
      <c r="I57" s="53" t="s">
        <v>11</v>
      </c>
    </row>
    <row r="58" spans="1:12" ht="12.75" x14ac:dyDescent="0.2">
      <c r="A58" s="52" t="s">
        <v>53</v>
      </c>
      <c r="B58" s="52" t="s">
        <v>54</v>
      </c>
      <c r="C58" s="50"/>
      <c r="D58" s="50"/>
      <c r="E58" s="50"/>
      <c r="F58" s="50"/>
      <c r="G58" s="50"/>
      <c r="H58" s="53" t="s">
        <v>11</v>
      </c>
      <c r="I58" s="53" t="s">
        <v>11</v>
      </c>
    </row>
    <row r="59" spans="1:12" ht="12.75" x14ac:dyDescent="0.2">
      <c r="A59" s="52" t="s">
        <v>54</v>
      </c>
      <c r="B59" s="52" t="s">
        <v>55</v>
      </c>
      <c r="C59" s="50"/>
      <c r="D59" s="50"/>
      <c r="E59" s="50"/>
      <c r="F59" s="50"/>
      <c r="G59" s="50"/>
      <c r="H59" s="53" t="s">
        <v>11</v>
      </c>
      <c r="I59" s="53" t="s">
        <v>11</v>
      </c>
    </row>
    <row r="60" spans="1:12" ht="12.75" x14ac:dyDescent="0.2">
      <c r="A60" s="52" t="s">
        <v>55</v>
      </c>
      <c r="B60" s="52" t="s">
        <v>56</v>
      </c>
      <c r="C60" s="50"/>
      <c r="D60" s="50"/>
      <c r="E60" s="50"/>
      <c r="F60" s="50"/>
      <c r="G60" s="50"/>
      <c r="H60" s="53" t="s">
        <v>11</v>
      </c>
      <c r="I60" s="53" t="s">
        <v>11</v>
      </c>
    </row>
    <row r="61" spans="1:12" ht="12.75" x14ac:dyDescent="0.2">
      <c r="A61" s="52" t="s">
        <v>56</v>
      </c>
      <c r="B61" s="52" t="s">
        <v>57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12" ht="12.75" x14ac:dyDescent="0.2">
      <c r="A62" s="52" t="s">
        <v>57</v>
      </c>
      <c r="B62" s="52" t="s">
        <v>58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12" ht="12.75" x14ac:dyDescent="0.2">
      <c r="A63" s="52" t="s">
        <v>58</v>
      </c>
      <c r="B63" s="52" t="s">
        <v>59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12" ht="12.75" x14ac:dyDescent="0.2">
      <c r="A64" s="52" t="s">
        <v>59</v>
      </c>
      <c r="B64" s="52" t="s">
        <v>60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60</v>
      </c>
      <c r="B65" s="52" t="s">
        <v>61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3" t="s">
        <v>11</v>
      </c>
      <c r="I65" s="53" t="s">
        <v>11</v>
      </c>
    </row>
    <row r="66" spans="1:25" ht="12.75" x14ac:dyDescent="0.2">
      <c r="A66" s="52" t="s">
        <v>61</v>
      </c>
      <c r="B66" s="52" t="s">
        <v>62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3" t="s">
        <v>11</v>
      </c>
      <c r="I66" s="53" t="s">
        <v>11</v>
      </c>
    </row>
    <row r="67" spans="1:25" ht="12.75" x14ac:dyDescent="0.2">
      <c r="A67" s="52" t="s">
        <v>62</v>
      </c>
      <c r="B67" s="52" t="s">
        <v>63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3" t="s">
        <v>11</v>
      </c>
      <c r="I67" s="53" t="s">
        <v>11</v>
      </c>
    </row>
    <row r="68" spans="1:25" ht="12.75" x14ac:dyDescent="0.2">
      <c r="A68" s="52" t="s">
        <v>63</v>
      </c>
      <c r="B68" s="52" t="s">
        <v>64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3" t="s">
        <v>11</v>
      </c>
      <c r="I68" s="53" t="s">
        <v>11</v>
      </c>
    </row>
    <row r="69" spans="1:25" ht="12.75" x14ac:dyDescent="0.2">
      <c r="A69" s="52" t="s">
        <v>64</v>
      </c>
      <c r="B69" s="52" t="s">
        <v>65</v>
      </c>
      <c r="C69" s="53" t="s">
        <v>11</v>
      </c>
      <c r="D69" s="53" t="s">
        <v>11</v>
      </c>
      <c r="E69" s="53" t="s">
        <v>11</v>
      </c>
      <c r="F69" s="53" t="s">
        <v>11</v>
      </c>
      <c r="G69" s="53" t="s">
        <v>11</v>
      </c>
      <c r="H69" s="50"/>
      <c r="I69" s="53" t="s">
        <v>11</v>
      </c>
    </row>
    <row r="70" spans="1:25" ht="12.75" x14ac:dyDescent="0.2">
      <c r="A70" s="52" t="s">
        <v>65</v>
      </c>
      <c r="B70" s="52" t="s">
        <v>66</v>
      </c>
      <c r="C70" s="53" t="s">
        <v>11</v>
      </c>
      <c r="D70" s="53" t="s">
        <v>11</v>
      </c>
      <c r="E70" s="53" t="s">
        <v>11</v>
      </c>
      <c r="F70" s="53" t="s">
        <v>11</v>
      </c>
      <c r="G70" s="53" t="s">
        <v>11</v>
      </c>
      <c r="H70" s="50"/>
      <c r="I70" s="53" t="s">
        <v>11</v>
      </c>
    </row>
    <row r="71" spans="1:25" ht="12.75" x14ac:dyDescent="0.2">
      <c r="A71" s="52" t="s">
        <v>66</v>
      </c>
      <c r="B71" s="52" t="s">
        <v>67</v>
      </c>
      <c r="C71" s="53" t="s">
        <v>11</v>
      </c>
      <c r="D71" s="53" t="s">
        <v>11</v>
      </c>
      <c r="E71" s="53" t="s">
        <v>11</v>
      </c>
      <c r="F71" s="53" t="s">
        <v>11</v>
      </c>
      <c r="G71" s="53" t="s">
        <v>11</v>
      </c>
      <c r="H71" s="50"/>
      <c r="I71" s="50"/>
    </row>
    <row r="72" spans="1:25" ht="12.75" x14ac:dyDescent="0.2">
      <c r="A72" s="52" t="s">
        <v>67</v>
      </c>
      <c r="B72" s="52" t="s">
        <v>68</v>
      </c>
      <c r="C72" s="53" t="s">
        <v>11</v>
      </c>
      <c r="D72" s="53" t="s">
        <v>11</v>
      </c>
      <c r="E72" s="53" t="s">
        <v>11</v>
      </c>
      <c r="F72" s="53" t="s">
        <v>11</v>
      </c>
      <c r="G72" s="53" t="s">
        <v>11</v>
      </c>
      <c r="H72" s="50"/>
      <c r="I72" s="50"/>
    </row>
    <row r="73" spans="1:25" ht="12.75" x14ac:dyDescent="0.2">
      <c r="A73" s="52" t="s">
        <v>68</v>
      </c>
      <c r="B73" s="52" t="s">
        <v>69</v>
      </c>
      <c r="C73" s="50"/>
      <c r="D73" s="50"/>
      <c r="E73" s="50"/>
      <c r="F73" s="50"/>
      <c r="G73" s="50"/>
      <c r="H73" s="50"/>
      <c r="I73" s="50"/>
    </row>
    <row r="74" spans="1:25" ht="12.75" x14ac:dyDescent="0.2">
      <c r="A74" s="52" t="s">
        <v>69</v>
      </c>
      <c r="B74" s="52" t="s">
        <v>70</v>
      </c>
      <c r="C74" s="50"/>
      <c r="D74" s="50"/>
      <c r="E74" s="50"/>
      <c r="F74" s="50"/>
      <c r="G74" s="50"/>
      <c r="H74" s="50"/>
      <c r="I74" s="50"/>
    </row>
    <row r="76" spans="1:25" ht="22.5" customHeight="1" x14ac:dyDescent="0.25">
      <c r="A76" s="78" t="s">
        <v>111</v>
      </c>
      <c r="B76" s="69"/>
      <c r="C76" s="69"/>
      <c r="D76" s="69"/>
      <c r="E76" s="69"/>
      <c r="F76" s="69"/>
      <c r="G76" s="69"/>
      <c r="H76" s="69"/>
      <c r="I76" s="7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ht="12.75" x14ac:dyDescent="0.2">
      <c r="A77" s="48" t="s">
        <v>30</v>
      </c>
      <c r="B77" s="48" t="s">
        <v>31</v>
      </c>
      <c r="C77" s="48" t="s">
        <v>32</v>
      </c>
      <c r="D77" s="48" t="s">
        <v>33</v>
      </c>
      <c r="E77" s="48" t="s">
        <v>34</v>
      </c>
      <c r="F77" s="48" t="s">
        <v>35</v>
      </c>
      <c r="G77" s="48" t="s">
        <v>36</v>
      </c>
      <c r="H77" s="48" t="s">
        <v>37</v>
      </c>
      <c r="I77" s="48" t="s">
        <v>38</v>
      </c>
      <c r="K77" s="38" t="s">
        <v>39</v>
      </c>
      <c r="L77" s="42">
        <v>50</v>
      </c>
    </row>
    <row r="78" spans="1:25" ht="12.75" x14ac:dyDescent="0.2">
      <c r="A78" s="49" t="s">
        <v>40</v>
      </c>
      <c r="B78" s="49" t="s">
        <v>41</v>
      </c>
      <c r="C78" s="50"/>
      <c r="D78" s="50"/>
      <c r="E78" s="50"/>
      <c r="F78" s="50"/>
      <c r="G78" s="50"/>
      <c r="H78" s="50"/>
      <c r="I78" s="50"/>
      <c r="K78" s="38" t="s">
        <v>0</v>
      </c>
      <c r="L78" s="57" t="s">
        <v>1</v>
      </c>
    </row>
    <row r="79" spans="1:25" ht="12.75" x14ac:dyDescent="0.2">
      <c r="A79" s="49" t="s">
        <v>41</v>
      </c>
      <c r="B79" s="52" t="s">
        <v>42</v>
      </c>
      <c r="C79" s="50"/>
      <c r="D79" s="50"/>
      <c r="E79" s="50"/>
      <c r="F79" s="50"/>
      <c r="G79" s="50"/>
      <c r="H79" s="50"/>
      <c r="I79" s="50"/>
      <c r="K79" s="38" t="s">
        <v>5</v>
      </c>
      <c r="L79" s="57" t="s">
        <v>16</v>
      </c>
    </row>
    <row r="80" spans="1:25" ht="12.75" x14ac:dyDescent="0.2">
      <c r="A80" s="52" t="s">
        <v>42</v>
      </c>
      <c r="B80" s="52" t="s">
        <v>43</v>
      </c>
      <c r="C80" s="50"/>
      <c r="D80" s="50"/>
      <c r="E80" s="50"/>
      <c r="F80" s="50"/>
      <c r="G80" s="50"/>
      <c r="H80" s="59" t="s">
        <v>9</v>
      </c>
      <c r="I80" s="50"/>
      <c r="K80" s="38" t="s">
        <v>6</v>
      </c>
      <c r="L80" s="54" t="s">
        <v>20</v>
      </c>
    </row>
    <row r="81" spans="1:12" ht="12.75" x14ac:dyDescent="0.2">
      <c r="A81" s="52" t="s">
        <v>43</v>
      </c>
      <c r="B81" s="52" t="s">
        <v>44</v>
      </c>
      <c r="C81" s="50"/>
      <c r="D81" s="50"/>
      <c r="E81" s="50"/>
      <c r="F81" s="50"/>
      <c r="G81" s="50"/>
      <c r="H81" s="59" t="s">
        <v>9</v>
      </c>
      <c r="I81" s="50"/>
      <c r="K81" s="38" t="s">
        <v>45</v>
      </c>
      <c r="L81" s="42">
        <f>VLOOKUP(L78,Parametere!$A$2:$B$5,2,FALSE)*VLOOKUP(L79,Parametere!$A$8:$B$9,2,FALSE)*VLOOKUP(L80,Parametere!$A$12:$B$14,2,FALSE)</f>
        <v>1</v>
      </c>
    </row>
    <row r="82" spans="1:12" ht="12.75" x14ac:dyDescent="0.2">
      <c r="A82" s="52" t="s">
        <v>44</v>
      </c>
      <c r="B82" s="52" t="s">
        <v>46</v>
      </c>
      <c r="C82" s="50"/>
      <c r="D82" s="50"/>
      <c r="E82" s="50"/>
      <c r="F82" s="50"/>
      <c r="G82" s="50"/>
      <c r="H82" s="59" t="s">
        <v>9</v>
      </c>
      <c r="I82" s="59" t="s">
        <v>9</v>
      </c>
      <c r="K82" s="55" t="s">
        <v>47</v>
      </c>
      <c r="L82" s="56">
        <f>L77*L81</f>
        <v>50</v>
      </c>
    </row>
    <row r="83" spans="1:12" ht="12.75" x14ac:dyDescent="0.2">
      <c r="A83" s="52" t="s">
        <v>46</v>
      </c>
      <c r="B83" s="52" t="s">
        <v>48</v>
      </c>
      <c r="C83" s="50"/>
      <c r="D83" s="50"/>
      <c r="E83" s="50"/>
      <c r="F83" s="50"/>
      <c r="G83" s="50"/>
      <c r="H83" s="59" t="s">
        <v>9</v>
      </c>
      <c r="I83" s="59" t="s">
        <v>9</v>
      </c>
    </row>
    <row r="84" spans="1:12" ht="12.75" x14ac:dyDescent="0.2">
      <c r="A84" s="52" t="s">
        <v>48</v>
      </c>
      <c r="B84" s="52" t="s">
        <v>49</v>
      </c>
      <c r="C84" s="50"/>
      <c r="D84" s="50"/>
      <c r="E84" s="50"/>
      <c r="F84" s="50"/>
      <c r="G84" s="50"/>
      <c r="H84" s="59" t="s">
        <v>9</v>
      </c>
      <c r="I84" s="59" t="s">
        <v>9</v>
      </c>
    </row>
    <row r="85" spans="1:12" ht="12.75" x14ac:dyDescent="0.2">
      <c r="A85" s="52" t="s">
        <v>49</v>
      </c>
      <c r="B85" s="52" t="s">
        <v>50</v>
      </c>
      <c r="C85" s="50"/>
      <c r="D85" s="50"/>
      <c r="E85" s="50"/>
      <c r="F85" s="50"/>
      <c r="G85" s="50"/>
      <c r="H85" s="59" t="s">
        <v>9</v>
      </c>
      <c r="I85" s="59" t="s">
        <v>9</v>
      </c>
    </row>
    <row r="86" spans="1:12" ht="12.75" x14ac:dyDescent="0.2">
      <c r="A86" s="52" t="s">
        <v>50</v>
      </c>
      <c r="B86" s="52" t="s">
        <v>51</v>
      </c>
      <c r="C86" s="50"/>
      <c r="D86" s="50"/>
      <c r="E86" s="50"/>
      <c r="F86" s="50"/>
      <c r="G86" s="50"/>
      <c r="H86" s="59" t="s">
        <v>9</v>
      </c>
      <c r="I86" s="59" t="s">
        <v>9</v>
      </c>
    </row>
    <row r="87" spans="1:12" ht="12.75" x14ac:dyDescent="0.2">
      <c r="A87" s="52" t="s">
        <v>51</v>
      </c>
      <c r="B87" s="52" t="s">
        <v>52</v>
      </c>
      <c r="C87" s="50"/>
      <c r="D87" s="50"/>
      <c r="E87" s="50"/>
      <c r="F87" s="50"/>
      <c r="G87" s="50"/>
      <c r="H87" s="59" t="s">
        <v>9</v>
      </c>
      <c r="I87" s="59" t="s">
        <v>9</v>
      </c>
    </row>
    <row r="88" spans="1:12" ht="12.75" x14ac:dyDescent="0.2">
      <c r="A88" s="52" t="s">
        <v>52</v>
      </c>
      <c r="B88" s="52" t="s">
        <v>53</v>
      </c>
      <c r="C88" s="50"/>
      <c r="D88" s="50"/>
      <c r="E88" s="50"/>
      <c r="F88" s="50"/>
      <c r="G88" s="50"/>
      <c r="H88" s="59" t="s">
        <v>9</v>
      </c>
      <c r="I88" s="59" t="s">
        <v>9</v>
      </c>
    </row>
    <row r="89" spans="1:12" ht="12.75" x14ac:dyDescent="0.2">
      <c r="A89" s="52" t="s">
        <v>53</v>
      </c>
      <c r="B89" s="52" t="s">
        <v>54</v>
      </c>
      <c r="C89" s="50"/>
      <c r="D89" s="50"/>
      <c r="E89" s="50"/>
      <c r="F89" s="50"/>
      <c r="G89" s="50"/>
      <c r="H89" s="59" t="s">
        <v>9</v>
      </c>
      <c r="I89" s="59" t="s">
        <v>9</v>
      </c>
    </row>
    <row r="90" spans="1:12" ht="12.75" x14ac:dyDescent="0.2">
      <c r="A90" s="52" t="s">
        <v>54</v>
      </c>
      <c r="B90" s="52" t="s">
        <v>55</v>
      </c>
      <c r="C90" s="50"/>
      <c r="D90" s="50"/>
      <c r="E90" s="50"/>
      <c r="F90" s="50"/>
      <c r="G90" s="50"/>
      <c r="H90" s="59" t="s">
        <v>9</v>
      </c>
      <c r="I90" s="59" t="s">
        <v>9</v>
      </c>
    </row>
    <row r="91" spans="1:12" ht="12.75" x14ac:dyDescent="0.2">
      <c r="A91" s="52" t="s">
        <v>55</v>
      </c>
      <c r="B91" s="52" t="s">
        <v>56</v>
      </c>
      <c r="C91" s="50"/>
      <c r="D91" s="50"/>
      <c r="E91" s="50"/>
      <c r="F91" s="50"/>
      <c r="G91" s="50"/>
      <c r="H91" s="59" t="s">
        <v>9</v>
      </c>
      <c r="I91" s="59" t="s">
        <v>9</v>
      </c>
    </row>
    <row r="92" spans="1:12" ht="12.75" x14ac:dyDescent="0.2">
      <c r="A92" s="52" t="s">
        <v>56</v>
      </c>
      <c r="B92" s="52" t="s">
        <v>57</v>
      </c>
      <c r="C92" s="59" t="s">
        <v>9</v>
      </c>
      <c r="D92" s="59" t="s">
        <v>9</v>
      </c>
      <c r="E92" s="59" t="s">
        <v>9</v>
      </c>
      <c r="F92" s="59" t="s">
        <v>9</v>
      </c>
      <c r="G92" s="59" t="s">
        <v>9</v>
      </c>
      <c r="H92" s="59" t="s">
        <v>9</v>
      </c>
      <c r="I92" s="59" t="s">
        <v>9</v>
      </c>
    </row>
    <row r="93" spans="1:12" ht="12.75" x14ac:dyDescent="0.2">
      <c r="A93" s="52" t="s">
        <v>57</v>
      </c>
      <c r="B93" s="52" t="s">
        <v>58</v>
      </c>
      <c r="C93" s="59" t="s">
        <v>9</v>
      </c>
      <c r="D93" s="59" t="s">
        <v>9</v>
      </c>
      <c r="E93" s="59" t="s">
        <v>9</v>
      </c>
      <c r="F93" s="59" t="s">
        <v>9</v>
      </c>
      <c r="G93" s="59" t="s">
        <v>9</v>
      </c>
      <c r="H93" s="59" t="s">
        <v>9</v>
      </c>
      <c r="I93" s="59" t="s">
        <v>9</v>
      </c>
    </row>
    <row r="94" spans="1:12" ht="12.75" x14ac:dyDescent="0.2">
      <c r="A94" s="52" t="s">
        <v>58</v>
      </c>
      <c r="B94" s="52" t="s">
        <v>59</v>
      </c>
      <c r="C94" s="59" t="s">
        <v>9</v>
      </c>
      <c r="D94" s="59" t="s">
        <v>9</v>
      </c>
      <c r="E94" s="59" t="s">
        <v>9</v>
      </c>
      <c r="F94" s="59" t="s">
        <v>9</v>
      </c>
      <c r="G94" s="59" t="s">
        <v>9</v>
      </c>
      <c r="H94" s="59" t="s">
        <v>9</v>
      </c>
      <c r="I94" s="59" t="s">
        <v>9</v>
      </c>
    </row>
    <row r="95" spans="1:12" ht="12.75" x14ac:dyDescent="0.2">
      <c r="A95" s="52" t="s">
        <v>59</v>
      </c>
      <c r="B95" s="52" t="s">
        <v>60</v>
      </c>
      <c r="C95" s="59" t="s">
        <v>9</v>
      </c>
      <c r="D95" s="59" t="s">
        <v>9</v>
      </c>
      <c r="E95" s="59" t="s">
        <v>9</v>
      </c>
      <c r="F95" s="59" t="s">
        <v>9</v>
      </c>
      <c r="G95" s="59" t="s">
        <v>9</v>
      </c>
      <c r="H95" s="59" t="s">
        <v>9</v>
      </c>
      <c r="I95" s="59" t="s">
        <v>9</v>
      </c>
    </row>
    <row r="96" spans="1:12" ht="12.75" x14ac:dyDescent="0.2">
      <c r="A96" s="52" t="s">
        <v>60</v>
      </c>
      <c r="B96" s="52" t="s">
        <v>61</v>
      </c>
      <c r="C96" s="59" t="s">
        <v>9</v>
      </c>
      <c r="D96" s="59" t="s">
        <v>9</v>
      </c>
      <c r="E96" s="59" t="s">
        <v>9</v>
      </c>
      <c r="F96" s="59" t="s">
        <v>9</v>
      </c>
      <c r="G96" s="59" t="s">
        <v>9</v>
      </c>
      <c r="H96" s="59" t="s">
        <v>9</v>
      </c>
      <c r="I96" s="59" t="s">
        <v>9</v>
      </c>
    </row>
    <row r="97" spans="1:25" ht="12.75" x14ac:dyDescent="0.2">
      <c r="A97" s="52" t="s">
        <v>61</v>
      </c>
      <c r="B97" s="52" t="s">
        <v>62</v>
      </c>
      <c r="C97" s="59" t="s">
        <v>9</v>
      </c>
      <c r="D97" s="59" t="s">
        <v>9</v>
      </c>
      <c r="E97" s="59" t="s">
        <v>9</v>
      </c>
      <c r="F97" s="59" t="s">
        <v>9</v>
      </c>
      <c r="G97" s="59" t="s">
        <v>9</v>
      </c>
      <c r="H97" s="59" t="s">
        <v>9</v>
      </c>
      <c r="I97" s="59" t="s">
        <v>9</v>
      </c>
    </row>
    <row r="98" spans="1:25" ht="12.75" x14ac:dyDescent="0.2">
      <c r="A98" s="52" t="s">
        <v>62</v>
      </c>
      <c r="B98" s="52" t="s">
        <v>63</v>
      </c>
      <c r="C98" s="59" t="s">
        <v>9</v>
      </c>
      <c r="D98" s="59" t="s">
        <v>9</v>
      </c>
      <c r="E98" s="59" t="s">
        <v>9</v>
      </c>
      <c r="F98" s="59" t="s">
        <v>9</v>
      </c>
      <c r="G98" s="59" t="s">
        <v>9</v>
      </c>
      <c r="H98" s="59" t="s">
        <v>9</v>
      </c>
      <c r="I98" s="59" t="s">
        <v>9</v>
      </c>
    </row>
    <row r="99" spans="1:25" ht="12.75" x14ac:dyDescent="0.2">
      <c r="A99" s="52" t="s">
        <v>63</v>
      </c>
      <c r="B99" s="52" t="s">
        <v>64</v>
      </c>
      <c r="C99" s="59" t="s">
        <v>9</v>
      </c>
      <c r="D99" s="59" t="s">
        <v>9</v>
      </c>
      <c r="E99" s="59" t="s">
        <v>9</v>
      </c>
      <c r="F99" s="59" t="s">
        <v>9</v>
      </c>
      <c r="G99" s="59" t="s">
        <v>9</v>
      </c>
      <c r="H99" s="59" t="s">
        <v>9</v>
      </c>
      <c r="I99" s="59" t="s">
        <v>9</v>
      </c>
    </row>
    <row r="100" spans="1:25" ht="12.75" x14ac:dyDescent="0.2">
      <c r="A100" s="52" t="s">
        <v>64</v>
      </c>
      <c r="B100" s="52" t="s">
        <v>65</v>
      </c>
      <c r="C100" s="59" t="s">
        <v>9</v>
      </c>
      <c r="D100" s="59" t="s">
        <v>9</v>
      </c>
      <c r="E100" s="59" t="s">
        <v>9</v>
      </c>
      <c r="F100" s="59" t="s">
        <v>9</v>
      </c>
      <c r="G100" s="59" t="s">
        <v>9</v>
      </c>
      <c r="H100" s="50"/>
      <c r="I100" s="59" t="s">
        <v>9</v>
      </c>
    </row>
    <row r="101" spans="1:25" ht="12.75" x14ac:dyDescent="0.2">
      <c r="A101" s="52" t="s">
        <v>65</v>
      </c>
      <c r="B101" s="52" t="s">
        <v>66</v>
      </c>
      <c r="C101" s="59" t="s">
        <v>9</v>
      </c>
      <c r="D101" s="59" t="s">
        <v>9</v>
      </c>
      <c r="E101" s="59" t="s">
        <v>9</v>
      </c>
      <c r="F101" s="59" t="s">
        <v>9</v>
      </c>
      <c r="G101" s="59" t="s">
        <v>9</v>
      </c>
      <c r="H101" s="50"/>
      <c r="I101" s="59" t="s">
        <v>9</v>
      </c>
    </row>
    <row r="102" spans="1:25" ht="12.75" x14ac:dyDescent="0.2">
      <c r="A102" s="52" t="s">
        <v>66</v>
      </c>
      <c r="B102" s="52" t="s">
        <v>67</v>
      </c>
      <c r="C102" s="59" t="s">
        <v>9</v>
      </c>
      <c r="D102" s="59" t="s">
        <v>9</v>
      </c>
      <c r="E102" s="59" t="s">
        <v>9</v>
      </c>
      <c r="F102" s="59" t="s">
        <v>9</v>
      </c>
      <c r="G102" s="59" t="s">
        <v>9</v>
      </c>
      <c r="H102" s="50"/>
      <c r="I102" s="50"/>
    </row>
    <row r="103" spans="1:25" ht="12.75" x14ac:dyDescent="0.2">
      <c r="A103" s="52" t="s">
        <v>67</v>
      </c>
      <c r="B103" s="52" t="s">
        <v>68</v>
      </c>
      <c r="C103" s="59" t="s">
        <v>9</v>
      </c>
      <c r="D103" s="59" t="s">
        <v>9</v>
      </c>
      <c r="E103" s="59" t="s">
        <v>9</v>
      </c>
      <c r="F103" s="59" t="s">
        <v>9</v>
      </c>
      <c r="G103" s="59" t="s">
        <v>9</v>
      </c>
      <c r="H103" s="50"/>
      <c r="I103" s="50"/>
    </row>
    <row r="104" spans="1:25" ht="12.75" x14ac:dyDescent="0.2">
      <c r="A104" s="52" t="s">
        <v>68</v>
      </c>
      <c r="B104" s="52" t="s">
        <v>69</v>
      </c>
      <c r="C104" s="50"/>
      <c r="D104" s="50"/>
      <c r="E104" s="50"/>
      <c r="F104" s="50"/>
      <c r="G104" s="50"/>
      <c r="H104" s="50"/>
      <c r="I104" s="50"/>
    </row>
    <row r="105" spans="1:25" ht="12.75" x14ac:dyDescent="0.2">
      <c r="A105" s="52" t="s">
        <v>69</v>
      </c>
      <c r="B105" s="52" t="s">
        <v>70</v>
      </c>
      <c r="C105" s="50"/>
      <c r="D105" s="50"/>
      <c r="E105" s="50"/>
      <c r="F105" s="50"/>
      <c r="G105" s="50"/>
      <c r="H105" s="50"/>
      <c r="I105" s="50"/>
    </row>
    <row r="107" spans="1:25" ht="22.5" customHeight="1" x14ac:dyDescent="0.25">
      <c r="A107" s="78" t="s">
        <v>113</v>
      </c>
      <c r="B107" s="69"/>
      <c r="C107" s="69"/>
      <c r="D107" s="69"/>
      <c r="E107" s="69"/>
      <c r="F107" s="69"/>
      <c r="G107" s="69"/>
      <c r="H107" s="69"/>
      <c r="I107" s="70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ht="12.75" x14ac:dyDescent="0.2">
      <c r="A108" s="48" t="s">
        <v>30</v>
      </c>
      <c r="B108" s="48" t="s">
        <v>31</v>
      </c>
      <c r="C108" s="48" t="s">
        <v>32</v>
      </c>
      <c r="D108" s="48" t="s">
        <v>33</v>
      </c>
      <c r="E108" s="48" t="s">
        <v>34</v>
      </c>
      <c r="F108" s="48" t="s">
        <v>35</v>
      </c>
      <c r="G108" s="48" t="s">
        <v>36</v>
      </c>
      <c r="H108" s="48" t="s">
        <v>37</v>
      </c>
      <c r="I108" s="48" t="s">
        <v>38</v>
      </c>
      <c r="K108" s="38" t="s">
        <v>39</v>
      </c>
      <c r="L108" s="42">
        <v>50</v>
      </c>
    </row>
    <row r="109" spans="1:25" ht="12.75" x14ac:dyDescent="0.2">
      <c r="A109" s="49" t="s">
        <v>40</v>
      </c>
      <c r="B109" s="49" t="s">
        <v>41</v>
      </c>
      <c r="C109" s="50"/>
      <c r="D109" s="50"/>
      <c r="E109" s="50"/>
      <c r="F109" s="50"/>
      <c r="G109" s="50"/>
      <c r="H109" s="50"/>
      <c r="I109" s="50"/>
      <c r="K109" s="38" t="s">
        <v>0</v>
      </c>
      <c r="L109" s="57" t="s">
        <v>1</v>
      </c>
    </row>
    <row r="110" spans="1:25" ht="12.75" x14ac:dyDescent="0.2">
      <c r="A110" s="49" t="s">
        <v>41</v>
      </c>
      <c r="B110" s="52" t="s">
        <v>42</v>
      </c>
      <c r="C110" s="50"/>
      <c r="D110" s="50"/>
      <c r="E110" s="50"/>
      <c r="F110" s="50"/>
      <c r="G110" s="50"/>
      <c r="H110" s="50"/>
      <c r="I110" s="50"/>
      <c r="K110" s="38" t="s">
        <v>5</v>
      </c>
      <c r="L110" s="57" t="s">
        <v>16</v>
      </c>
    </row>
    <row r="111" spans="1:25" ht="12.75" x14ac:dyDescent="0.2">
      <c r="A111" s="52" t="s">
        <v>42</v>
      </c>
      <c r="B111" s="52" t="s">
        <v>43</v>
      </c>
      <c r="C111" s="50"/>
      <c r="D111" s="50"/>
      <c r="E111" s="50"/>
      <c r="F111" s="50"/>
      <c r="G111" s="50"/>
      <c r="H111" s="53" t="s">
        <v>11</v>
      </c>
      <c r="I111" s="50"/>
      <c r="K111" s="38" t="s">
        <v>6</v>
      </c>
      <c r="L111" s="54" t="s">
        <v>20</v>
      </c>
    </row>
    <row r="112" spans="1:25" ht="12.75" x14ac:dyDescent="0.2">
      <c r="A112" s="52" t="s">
        <v>43</v>
      </c>
      <c r="B112" s="52" t="s">
        <v>44</v>
      </c>
      <c r="C112" s="50"/>
      <c r="D112" s="50"/>
      <c r="E112" s="50"/>
      <c r="F112" s="50"/>
      <c r="G112" s="50"/>
      <c r="H112" s="53" t="s">
        <v>11</v>
      </c>
      <c r="I112" s="50"/>
      <c r="K112" s="38" t="s">
        <v>45</v>
      </c>
      <c r="L112" s="42">
        <f>VLOOKUP(L109,Parametere!$A$2:$B$5,2,FALSE)*VLOOKUP(L110,Parametere!$A$8:$B$9,2,FALSE)*VLOOKUP(L111,Parametere!$A$12:$B$14,2,FALSE)</f>
        <v>1</v>
      </c>
    </row>
    <row r="113" spans="1:12" ht="12.75" x14ac:dyDescent="0.2">
      <c r="A113" s="52" t="s">
        <v>44</v>
      </c>
      <c r="B113" s="52" t="s">
        <v>46</v>
      </c>
      <c r="C113" s="50"/>
      <c r="D113" s="50"/>
      <c r="E113" s="50"/>
      <c r="F113" s="50"/>
      <c r="G113" s="50"/>
      <c r="H113" s="53" t="s">
        <v>11</v>
      </c>
      <c r="I113" s="53" t="s">
        <v>11</v>
      </c>
      <c r="K113" s="55" t="s">
        <v>47</v>
      </c>
      <c r="L113" s="56">
        <f>L108*L112</f>
        <v>50</v>
      </c>
    </row>
    <row r="114" spans="1:12" ht="12.75" x14ac:dyDescent="0.2">
      <c r="A114" s="52" t="s">
        <v>46</v>
      </c>
      <c r="B114" s="52" t="s">
        <v>48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12" ht="12.75" x14ac:dyDescent="0.2">
      <c r="A115" s="52" t="s">
        <v>48</v>
      </c>
      <c r="B115" s="52" t="s">
        <v>49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12" ht="12.75" x14ac:dyDescent="0.2">
      <c r="A116" s="52" t="s">
        <v>49</v>
      </c>
      <c r="B116" s="52" t="s">
        <v>50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12" ht="12.75" x14ac:dyDescent="0.2">
      <c r="A117" s="52" t="s">
        <v>50</v>
      </c>
      <c r="B117" s="52" t="s">
        <v>51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12" ht="12.75" x14ac:dyDescent="0.2">
      <c r="A118" s="52" t="s">
        <v>51</v>
      </c>
      <c r="B118" s="52" t="s">
        <v>52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12" ht="12.75" x14ac:dyDescent="0.2">
      <c r="A119" s="52" t="s">
        <v>52</v>
      </c>
      <c r="B119" s="52" t="s">
        <v>53</v>
      </c>
      <c r="C119" s="50"/>
      <c r="D119" s="50"/>
      <c r="E119" s="50"/>
      <c r="F119" s="50"/>
      <c r="G119" s="50"/>
      <c r="H119" s="53" t="s">
        <v>11</v>
      </c>
      <c r="I119" s="53" t="s">
        <v>11</v>
      </c>
    </row>
    <row r="120" spans="1:12" ht="12.75" x14ac:dyDescent="0.2">
      <c r="A120" s="52" t="s">
        <v>53</v>
      </c>
      <c r="B120" s="52" t="s">
        <v>54</v>
      </c>
      <c r="C120" s="50"/>
      <c r="D120" s="50"/>
      <c r="E120" s="50"/>
      <c r="F120" s="50"/>
      <c r="G120" s="50"/>
      <c r="H120" s="53" t="s">
        <v>11</v>
      </c>
      <c r="I120" s="53" t="s">
        <v>11</v>
      </c>
    </row>
    <row r="121" spans="1:12" ht="12.75" x14ac:dyDescent="0.2">
      <c r="A121" s="52" t="s">
        <v>54</v>
      </c>
      <c r="B121" s="52" t="s">
        <v>55</v>
      </c>
      <c r="C121" s="50"/>
      <c r="D121" s="50"/>
      <c r="E121" s="50"/>
      <c r="F121" s="50"/>
      <c r="G121" s="50"/>
      <c r="H121" s="53" t="s">
        <v>11</v>
      </c>
      <c r="I121" s="53" t="s">
        <v>11</v>
      </c>
    </row>
    <row r="122" spans="1:12" ht="12.75" x14ac:dyDescent="0.2">
      <c r="A122" s="52" t="s">
        <v>55</v>
      </c>
      <c r="B122" s="52" t="s">
        <v>56</v>
      </c>
      <c r="C122" s="50"/>
      <c r="D122" s="50"/>
      <c r="E122" s="50"/>
      <c r="F122" s="50"/>
      <c r="G122" s="50"/>
      <c r="H122" s="53" t="s">
        <v>11</v>
      </c>
      <c r="I122" s="53" t="s">
        <v>11</v>
      </c>
    </row>
    <row r="123" spans="1:12" ht="12.75" x14ac:dyDescent="0.2">
      <c r="A123" s="52" t="s">
        <v>56</v>
      </c>
      <c r="B123" s="52" t="s">
        <v>57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12" ht="12.75" x14ac:dyDescent="0.2">
      <c r="A124" s="52" t="s">
        <v>57</v>
      </c>
      <c r="B124" s="52" t="s">
        <v>58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12" ht="12.75" x14ac:dyDescent="0.2">
      <c r="A125" s="52" t="s">
        <v>58</v>
      </c>
      <c r="B125" s="52" t="s">
        <v>59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12" ht="12.75" x14ac:dyDescent="0.2">
      <c r="A126" s="52" t="s">
        <v>59</v>
      </c>
      <c r="B126" s="52" t="s">
        <v>60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12" ht="12.75" x14ac:dyDescent="0.2">
      <c r="A127" s="52" t="s">
        <v>60</v>
      </c>
      <c r="B127" s="52" t="s">
        <v>61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3" t="s">
        <v>11</v>
      </c>
      <c r="I127" s="53" t="s">
        <v>11</v>
      </c>
    </row>
    <row r="128" spans="1:12" ht="12.75" x14ac:dyDescent="0.2">
      <c r="A128" s="52" t="s">
        <v>61</v>
      </c>
      <c r="B128" s="52" t="s">
        <v>62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3" t="s">
        <v>11</v>
      </c>
      <c r="I128" s="53" t="s">
        <v>11</v>
      </c>
    </row>
    <row r="129" spans="1:25" ht="12.75" x14ac:dyDescent="0.2">
      <c r="A129" s="52" t="s">
        <v>62</v>
      </c>
      <c r="B129" s="52" t="s">
        <v>63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3" t="s">
        <v>11</v>
      </c>
      <c r="I129" s="53" t="s">
        <v>11</v>
      </c>
    </row>
    <row r="130" spans="1:25" ht="12.75" x14ac:dyDescent="0.2">
      <c r="A130" s="52" t="s">
        <v>63</v>
      </c>
      <c r="B130" s="52" t="s">
        <v>64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3" t="s">
        <v>11</v>
      </c>
      <c r="I130" s="53" t="s">
        <v>11</v>
      </c>
    </row>
    <row r="131" spans="1:25" ht="12.75" x14ac:dyDescent="0.2">
      <c r="A131" s="52" t="s">
        <v>64</v>
      </c>
      <c r="B131" s="52" t="s">
        <v>65</v>
      </c>
      <c r="C131" s="53" t="s">
        <v>11</v>
      </c>
      <c r="D131" s="53" t="s">
        <v>11</v>
      </c>
      <c r="E131" s="53" t="s">
        <v>11</v>
      </c>
      <c r="F131" s="53" t="s">
        <v>11</v>
      </c>
      <c r="G131" s="53" t="s">
        <v>11</v>
      </c>
      <c r="H131" s="50"/>
      <c r="I131" s="53" t="s">
        <v>11</v>
      </c>
    </row>
    <row r="132" spans="1:25" ht="12.75" x14ac:dyDescent="0.2">
      <c r="A132" s="52" t="s">
        <v>65</v>
      </c>
      <c r="B132" s="52" t="s">
        <v>66</v>
      </c>
      <c r="C132" s="53" t="s">
        <v>11</v>
      </c>
      <c r="D132" s="53" t="s">
        <v>11</v>
      </c>
      <c r="E132" s="53" t="s">
        <v>11</v>
      </c>
      <c r="F132" s="53" t="s">
        <v>11</v>
      </c>
      <c r="G132" s="53" t="s">
        <v>11</v>
      </c>
      <c r="H132" s="50"/>
      <c r="I132" s="53" t="s">
        <v>11</v>
      </c>
    </row>
    <row r="133" spans="1:25" ht="12.75" x14ac:dyDescent="0.2">
      <c r="A133" s="52" t="s">
        <v>66</v>
      </c>
      <c r="B133" s="52" t="s">
        <v>67</v>
      </c>
      <c r="C133" s="53" t="s">
        <v>11</v>
      </c>
      <c r="D133" s="53" t="s">
        <v>11</v>
      </c>
      <c r="E133" s="53" t="s">
        <v>11</v>
      </c>
      <c r="F133" s="53" t="s">
        <v>11</v>
      </c>
      <c r="G133" s="53" t="s">
        <v>11</v>
      </c>
      <c r="H133" s="50"/>
      <c r="I133" s="50"/>
    </row>
    <row r="134" spans="1:25" ht="12.75" x14ac:dyDescent="0.2">
      <c r="A134" s="52" t="s">
        <v>67</v>
      </c>
      <c r="B134" s="52" t="s">
        <v>68</v>
      </c>
      <c r="C134" s="53" t="s">
        <v>11</v>
      </c>
      <c r="D134" s="53" t="s">
        <v>11</v>
      </c>
      <c r="E134" s="53" t="s">
        <v>11</v>
      </c>
      <c r="F134" s="53" t="s">
        <v>11</v>
      </c>
      <c r="G134" s="53" t="s">
        <v>11</v>
      </c>
      <c r="H134" s="50"/>
      <c r="I134" s="50"/>
    </row>
    <row r="135" spans="1:25" ht="12.75" x14ac:dyDescent="0.2">
      <c r="A135" s="52" t="s">
        <v>68</v>
      </c>
      <c r="B135" s="52" t="s">
        <v>69</v>
      </c>
      <c r="C135" s="50"/>
      <c r="D135" s="50"/>
      <c r="E135" s="50"/>
      <c r="F135" s="50"/>
      <c r="G135" s="50"/>
      <c r="H135" s="50"/>
      <c r="I135" s="50"/>
    </row>
    <row r="136" spans="1:25" ht="12.75" x14ac:dyDescent="0.2">
      <c r="A136" s="52" t="s">
        <v>69</v>
      </c>
      <c r="B136" s="52" t="s">
        <v>70</v>
      </c>
      <c r="C136" s="50"/>
      <c r="D136" s="50"/>
      <c r="E136" s="50"/>
      <c r="F136" s="50"/>
      <c r="G136" s="50"/>
      <c r="H136" s="50"/>
      <c r="I136" s="50"/>
    </row>
    <row r="138" spans="1:25" ht="22.5" customHeight="1" x14ac:dyDescent="0.25">
      <c r="A138" s="78" t="s">
        <v>115</v>
      </c>
      <c r="B138" s="69"/>
      <c r="C138" s="69"/>
      <c r="D138" s="69"/>
      <c r="E138" s="69"/>
      <c r="F138" s="69"/>
      <c r="G138" s="69"/>
      <c r="H138" s="69"/>
      <c r="I138" s="70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12.75" x14ac:dyDescent="0.2">
      <c r="A139" s="48" t="s">
        <v>30</v>
      </c>
      <c r="B139" s="48" t="s">
        <v>31</v>
      </c>
      <c r="C139" s="48" t="s">
        <v>32</v>
      </c>
      <c r="D139" s="48" t="s">
        <v>33</v>
      </c>
      <c r="E139" s="48" t="s">
        <v>34</v>
      </c>
      <c r="F139" s="48" t="s">
        <v>35</v>
      </c>
      <c r="G139" s="48" t="s">
        <v>36</v>
      </c>
      <c r="H139" s="48" t="s">
        <v>37</v>
      </c>
      <c r="I139" s="48" t="s">
        <v>38</v>
      </c>
      <c r="K139" s="38" t="s">
        <v>39</v>
      </c>
      <c r="L139" s="42">
        <v>50</v>
      </c>
    </row>
    <row r="140" spans="1:25" ht="12.75" x14ac:dyDescent="0.2">
      <c r="A140" s="49" t="s">
        <v>40</v>
      </c>
      <c r="B140" s="49" t="s">
        <v>41</v>
      </c>
      <c r="C140" s="50"/>
      <c r="D140" s="50"/>
      <c r="E140" s="50"/>
      <c r="F140" s="50"/>
      <c r="G140" s="50"/>
      <c r="H140" s="50"/>
      <c r="I140" s="50"/>
      <c r="K140" s="38" t="s">
        <v>0</v>
      </c>
      <c r="L140" s="57" t="s">
        <v>1</v>
      </c>
    </row>
    <row r="141" spans="1:25" ht="12.75" x14ac:dyDescent="0.2">
      <c r="A141" s="49" t="s">
        <v>41</v>
      </c>
      <c r="B141" s="52" t="s">
        <v>42</v>
      </c>
      <c r="C141" s="50"/>
      <c r="D141" s="50"/>
      <c r="E141" s="50"/>
      <c r="F141" s="50"/>
      <c r="G141" s="50"/>
      <c r="H141" s="50"/>
      <c r="I141" s="50"/>
      <c r="K141" s="38" t="s">
        <v>5</v>
      </c>
      <c r="L141" s="57" t="s">
        <v>16</v>
      </c>
    </row>
    <row r="142" spans="1:25" ht="12.75" x14ac:dyDescent="0.2">
      <c r="A142" s="52" t="s">
        <v>42</v>
      </c>
      <c r="B142" s="52" t="s">
        <v>43</v>
      </c>
      <c r="C142" s="50"/>
      <c r="D142" s="50"/>
      <c r="E142" s="50"/>
      <c r="F142" s="50"/>
      <c r="G142" s="50"/>
      <c r="H142" s="59" t="s">
        <v>9</v>
      </c>
      <c r="I142" s="50"/>
      <c r="K142" s="38" t="s">
        <v>6</v>
      </c>
      <c r="L142" s="54" t="s">
        <v>20</v>
      </c>
    </row>
    <row r="143" spans="1:25" ht="12.75" x14ac:dyDescent="0.2">
      <c r="A143" s="52" t="s">
        <v>43</v>
      </c>
      <c r="B143" s="52" t="s">
        <v>44</v>
      </c>
      <c r="C143" s="50"/>
      <c r="D143" s="50"/>
      <c r="E143" s="50"/>
      <c r="F143" s="50"/>
      <c r="G143" s="50"/>
      <c r="H143" s="59" t="s">
        <v>9</v>
      </c>
      <c r="I143" s="50"/>
      <c r="K143" s="38" t="s">
        <v>45</v>
      </c>
      <c r="L143" s="42">
        <f>VLOOKUP(L140,Parametere!$A$2:$B$5,2,FALSE)*VLOOKUP(L141,Parametere!$A$8:$B$9,2,FALSE)*VLOOKUP(L142,Parametere!$A$12:$B$14,2,FALSE)</f>
        <v>1</v>
      </c>
    </row>
    <row r="144" spans="1:25" ht="12.75" x14ac:dyDescent="0.2">
      <c r="A144" s="52" t="s">
        <v>44</v>
      </c>
      <c r="B144" s="52" t="s">
        <v>46</v>
      </c>
      <c r="C144" s="50"/>
      <c r="D144" s="50"/>
      <c r="E144" s="50"/>
      <c r="F144" s="50"/>
      <c r="G144" s="50"/>
      <c r="H144" s="59" t="s">
        <v>9</v>
      </c>
      <c r="I144" s="59" t="s">
        <v>9</v>
      </c>
      <c r="K144" s="55" t="s">
        <v>47</v>
      </c>
      <c r="L144" s="56">
        <f>L139*L143</f>
        <v>50</v>
      </c>
    </row>
    <row r="145" spans="1:9" ht="12.75" x14ac:dyDescent="0.2">
      <c r="A145" s="52" t="s">
        <v>46</v>
      </c>
      <c r="B145" s="52" t="s">
        <v>48</v>
      </c>
      <c r="C145" s="50"/>
      <c r="D145" s="50"/>
      <c r="E145" s="50"/>
      <c r="F145" s="50"/>
      <c r="G145" s="50"/>
      <c r="H145" s="59" t="s">
        <v>9</v>
      </c>
      <c r="I145" s="59" t="s">
        <v>9</v>
      </c>
    </row>
    <row r="146" spans="1:9" ht="12.75" x14ac:dyDescent="0.2">
      <c r="A146" s="52" t="s">
        <v>48</v>
      </c>
      <c r="B146" s="52" t="s">
        <v>49</v>
      </c>
      <c r="C146" s="50"/>
      <c r="D146" s="50"/>
      <c r="E146" s="50"/>
      <c r="F146" s="50"/>
      <c r="G146" s="50"/>
      <c r="H146" s="59" t="s">
        <v>9</v>
      </c>
      <c r="I146" s="59" t="s">
        <v>9</v>
      </c>
    </row>
    <row r="147" spans="1:9" ht="12.75" x14ac:dyDescent="0.2">
      <c r="A147" s="52" t="s">
        <v>49</v>
      </c>
      <c r="B147" s="52" t="s">
        <v>50</v>
      </c>
      <c r="C147" s="50"/>
      <c r="D147" s="50"/>
      <c r="E147" s="50"/>
      <c r="F147" s="50"/>
      <c r="G147" s="50"/>
      <c r="H147" s="59" t="s">
        <v>9</v>
      </c>
      <c r="I147" s="59" t="s">
        <v>9</v>
      </c>
    </row>
    <row r="148" spans="1:9" ht="12.75" x14ac:dyDescent="0.2">
      <c r="A148" s="52" t="s">
        <v>50</v>
      </c>
      <c r="B148" s="52" t="s">
        <v>51</v>
      </c>
      <c r="C148" s="50"/>
      <c r="D148" s="50"/>
      <c r="E148" s="50"/>
      <c r="F148" s="50"/>
      <c r="G148" s="50"/>
      <c r="H148" s="59" t="s">
        <v>9</v>
      </c>
      <c r="I148" s="59" t="s">
        <v>9</v>
      </c>
    </row>
    <row r="149" spans="1:9" ht="12.75" x14ac:dyDescent="0.2">
      <c r="A149" s="52" t="s">
        <v>51</v>
      </c>
      <c r="B149" s="52" t="s">
        <v>52</v>
      </c>
      <c r="C149" s="50"/>
      <c r="D149" s="50"/>
      <c r="E149" s="50"/>
      <c r="F149" s="50"/>
      <c r="G149" s="50"/>
      <c r="H149" s="59" t="s">
        <v>9</v>
      </c>
      <c r="I149" s="59" t="s">
        <v>9</v>
      </c>
    </row>
    <row r="150" spans="1:9" ht="12.75" x14ac:dyDescent="0.2">
      <c r="A150" s="52" t="s">
        <v>52</v>
      </c>
      <c r="B150" s="52" t="s">
        <v>53</v>
      </c>
      <c r="C150" s="50"/>
      <c r="D150" s="50"/>
      <c r="E150" s="50"/>
      <c r="F150" s="50"/>
      <c r="G150" s="50"/>
      <c r="H150" s="59" t="s">
        <v>9</v>
      </c>
      <c r="I150" s="59" t="s">
        <v>9</v>
      </c>
    </row>
    <row r="151" spans="1:9" ht="12.75" x14ac:dyDescent="0.2">
      <c r="A151" s="52" t="s">
        <v>53</v>
      </c>
      <c r="B151" s="52" t="s">
        <v>54</v>
      </c>
      <c r="C151" s="50"/>
      <c r="D151" s="50"/>
      <c r="E151" s="50"/>
      <c r="F151" s="50"/>
      <c r="G151" s="50"/>
      <c r="H151" s="59" t="s">
        <v>9</v>
      </c>
      <c r="I151" s="59" t="s">
        <v>9</v>
      </c>
    </row>
    <row r="152" spans="1:9" ht="12.75" x14ac:dyDescent="0.2">
      <c r="A152" s="52" t="s">
        <v>54</v>
      </c>
      <c r="B152" s="52" t="s">
        <v>55</v>
      </c>
      <c r="C152" s="50"/>
      <c r="D152" s="50"/>
      <c r="E152" s="50"/>
      <c r="F152" s="50"/>
      <c r="G152" s="50"/>
      <c r="H152" s="59" t="s">
        <v>9</v>
      </c>
      <c r="I152" s="59" t="s">
        <v>9</v>
      </c>
    </row>
    <row r="153" spans="1:9" ht="12.75" x14ac:dyDescent="0.2">
      <c r="A153" s="52" t="s">
        <v>55</v>
      </c>
      <c r="B153" s="52" t="s">
        <v>56</v>
      </c>
      <c r="C153" s="50"/>
      <c r="D153" s="50"/>
      <c r="E153" s="50"/>
      <c r="F153" s="50"/>
      <c r="G153" s="50"/>
      <c r="H153" s="59" t="s">
        <v>9</v>
      </c>
      <c r="I153" s="59" t="s">
        <v>9</v>
      </c>
    </row>
    <row r="154" spans="1:9" ht="12.75" x14ac:dyDescent="0.2">
      <c r="A154" s="52" t="s">
        <v>56</v>
      </c>
      <c r="B154" s="52" t="s">
        <v>57</v>
      </c>
      <c r="C154" s="59" t="s">
        <v>9</v>
      </c>
      <c r="D154" s="59" t="s">
        <v>9</v>
      </c>
      <c r="E154" s="59" t="s">
        <v>9</v>
      </c>
      <c r="F154" s="59" t="s">
        <v>9</v>
      </c>
      <c r="G154" s="59" t="s">
        <v>9</v>
      </c>
      <c r="H154" s="59" t="s">
        <v>9</v>
      </c>
      <c r="I154" s="59" t="s">
        <v>9</v>
      </c>
    </row>
    <row r="155" spans="1:9" ht="12.75" x14ac:dyDescent="0.2">
      <c r="A155" s="52" t="s">
        <v>57</v>
      </c>
      <c r="B155" s="52" t="s">
        <v>58</v>
      </c>
      <c r="C155" s="59" t="s">
        <v>9</v>
      </c>
      <c r="D155" s="59" t="s">
        <v>9</v>
      </c>
      <c r="E155" s="59" t="s">
        <v>9</v>
      </c>
      <c r="F155" s="59" t="s">
        <v>9</v>
      </c>
      <c r="G155" s="59" t="s">
        <v>9</v>
      </c>
      <c r="H155" s="59" t="s">
        <v>9</v>
      </c>
      <c r="I155" s="59" t="s">
        <v>9</v>
      </c>
    </row>
    <row r="156" spans="1:9" ht="12.75" x14ac:dyDescent="0.2">
      <c r="A156" s="52" t="s">
        <v>58</v>
      </c>
      <c r="B156" s="52" t="s">
        <v>59</v>
      </c>
      <c r="C156" s="59" t="s">
        <v>9</v>
      </c>
      <c r="D156" s="59" t="s">
        <v>9</v>
      </c>
      <c r="E156" s="59" t="s">
        <v>9</v>
      </c>
      <c r="F156" s="59" t="s">
        <v>9</v>
      </c>
      <c r="G156" s="59" t="s">
        <v>9</v>
      </c>
      <c r="H156" s="59" t="s">
        <v>9</v>
      </c>
      <c r="I156" s="59" t="s">
        <v>9</v>
      </c>
    </row>
    <row r="157" spans="1:9" ht="12.75" x14ac:dyDescent="0.2">
      <c r="A157" s="52" t="s">
        <v>59</v>
      </c>
      <c r="B157" s="52" t="s">
        <v>60</v>
      </c>
      <c r="C157" s="59" t="s">
        <v>9</v>
      </c>
      <c r="D157" s="59" t="s">
        <v>9</v>
      </c>
      <c r="E157" s="59" t="s">
        <v>9</v>
      </c>
      <c r="F157" s="59" t="s">
        <v>9</v>
      </c>
      <c r="G157" s="59" t="s">
        <v>9</v>
      </c>
      <c r="H157" s="59" t="s">
        <v>9</v>
      </c>
      <c r="I157" s="59" t="s">
        <v>9</v>
      </c>
    </row>
    <row r="158" spans="1:9" ht="12.75" x14ac:dyDescent="0.2">
      <c r="A158" s="52" t="s">
        <v>60</v>
      </c>
      <c r="B158" s="52" t="s">
        <v>61</v>
      </c>
      <c r="C158" s="59" t="s">
        <v>9</v>
      </c>
      <c r="D158" s="59" t="s">
        <v>9</v>
      </c>
      <c r="E158" s="59" t="s">
        <v>9</v>
      </c>
      <c r="F158" s="59" t="s">
        <v>9</v>
      </c>
      <c r="G158" s="59" t="s">
        <v>9</v>
      </c>
      <c r="H158" s="59" t="s">
        <v>9</v>
      </c>
      <c r="I158" s="59" t="s">
        <v>9</v>
      </c>
    </row>
    <row r="159" spans="1:9" ht="12.75" x14ac:dyDescent="0.2">
      <c r="A159" s="52" t="s">
        <v>61</v>
      </c>
      <c r="B159" s="52" t="s">
        <v>62</v>
      </c>
      <c r="C159" s="59" t="s">
        <v>9</v>
      </c>
      <c r="D159" s="59" t="s">
        <v>9</v>
      </c>
      <c r="E159" s="59" t="s">
        <v>9</v>
      </c>
      <c r="F159" s="59" t="s">
        <v>9</v>
      </c>
      <c r="G159" s="59" t="s">
        <v>9</v>
      </c>
      <c r="H159" s="59" t="s">
        <v>9</v>
      </c>
      <c r="I159" s="59" t="s">
        <v>9</v>
      </c>
    </row>
    <row r="160" spans="1:9" ht="12.75" x14ac:dyDescent="0.2">
      <c r="A160" s="52" t="s">
        <v>62</v>
      </c>
      <c r="B160" s="52" t="s">
        <v>63</v>
      </c>
      <c r="C160" s="59" t="s">
        <v>9</v>
      </c>
      <c r="D160" s="59" t="s">
        <v>9</v>
      </c>
      <c r="E160" s="59" t="s">
        <v>9</v>
      </c>
      <c r="F160" s="59" t="s">
        <v>9</v>
      </c>
      <c r="G160" s="59" t="s">
        <v>9</v>
      </c>
      <c r="H160" s="59" t="s">
        <v>9</v>
      </c>
      <c r="I160" s="59" t="s">
        <v>9</v>
      </c>
    </row>
    <row r="161" spans="1:25" ht="12.75" x14ac:dyDescent="0.2">
      <c r="A161" s="52" t="s">
        <v>63</v>
      </c>
      <c r="B161" s="52" t="s">
        <v>64</v>
      </c>
      <c r="C161" s="59" t="s">
        <v>9</v>
      </c>
      <c r="D161" s="59" t="s">
        <v>9</v>
      </c>
      <c r="E161" s="59" t="s">
        <v>9</v>
      </c>
      <c r="F161" s="59" t="s">
        <v>9</v>
      </c>
      <c r="G161" s="59" t="s">
        <v>9</v>
      </c>
      <c r="H161" s="59" t="s">
        <v>9</v>
      </c>
      <c r="I161" s="59" t="s">
        <v>9</v>
      </c>
    </row>
    <row r="162" spans="1:25" ht="12.75" x14ac:dyDescent="0.2">
      <c r="A162" s="52" t="s">
        <v>64</v>
      </c>
      <c r="B162" s="52" t="s">
        <v>65</v>
      </c>
      <c r="C162" s="59" t="s">
        <v>9</v>
      </c>
      <c r="D162" s="59" t="s">
        <v>9</v>
      </c>
      <c r="E162" s="59" t="s">
        <v>9</v>
      </c>
      <c r="F162" s="59" t="s">
        <v>9</v>
      </c>
      <c r="G162" s="59" t="s">
        <v>9</v>
      </c>
      <c r="H162" s="50"/>
      <c r="I162" s="59" t="s">
        <v>9</v>
      </c>
    </row>
    <row r="163" spans="1:25" ht="12.75" x14ac:dyDescent="0.2">
      <c r="A163" s="52" t="s">
        <v>65</v>
      </c>
      <c r="B163" s="52" t="s">
        <v>66</v>
      </c>
      <c r="C163" s="59" t="s">
        <v>9</v>
      </c>
      <c r="D163" s="59" t="s">
        <v>9</v>
      </c>
      <c r="E163" s="59" t="s">
        <v>9</v>
      </c>
      <c r="F163" s="59" t="s">
        <v>9</v>
      </c>
      <c r="G163" s="59" t="s">
        <v>9</v>
      </c>
      <c r="H163" s="50"/>
      <c r="I163" s="59" t="s">
        <v>9</v>
      </c>
    </row>
    <row r="164" spans="1:25" ht="12.75" x14ac:dyDescent="0.2">
      <c r="A164" s="52" t="s">
        <v>66</v>
      </c>
      <c r="B164" s="52" t="s">
        <v>67</v>
      </c>
      <c r="C164" s="59" t="s">
        <v>9</v>
      </c>
      <c r="D164" s="59" t="s">
        <v>9</v>
      </c>
      <c r="E164" s="59" t="s">
        <v>9</v>
      </c>
      <c r="F164" s="59" t="s">
        <v>9</v>
      </c>
      <c r="G164" s="59" t="s">
        <v>9</v>
      </c>
      <c r="H164" s="50"/>
      <c r="I164" s="50"/>
    </row>
    <row r="165" spans="1:25" ht="12.75" x14ac:dyDescent="0.2">
      <c r="A165" s="52" t="s">
        <v>67</v>
      </c>
      <c r="B165" s="52" t="s">
        <v>68</v>
      </c>
      <c r="C165" s="59" t="s">
        <v>9</v>
      </c>
      <c r="D165" s="59" t="s">
        <v>9</v>
      </c>
      <c r="E165" s="59" t="s">
        <v>9</v>
      </c>
      <c r="F165" s="59" t="s">
        <v>9</v>
      </c>
      <c r="G165" s="59" t="s">
        <v>9</v>
      </c>
      <c r="H165" s="50"/>
      <c r="I165" s="50"/>
    </row>
    <row r="166" spans="1:25" ht="12.75" x14ac:dyDescent="0.2">
      <c r="A166" s="52" t="s">
        <v>68</v>
      </c>
      <c r="B166" s="52" t="s">
        <v>69</v>
      </c>
      <c r="C166" s="50"/>
      <c r="D166" s="50"/>
      <c r="E166" s="50"/>
      <c r="F166" s="50"/>
      <c r="G166" s="50"/>
      <c r="H166" s="50"/>
      <c r="I166" s="50"/>
    </row>
    <row r="167" spans="1:25" ht="12.75" x14ac:dyDescent="0.2">
      <c r="A167" s="52" t="s">
        <v>69</v>
      </c>
      <c r="B167" s="52" t="s">
        <v>70</v>
      </c>
      <c r="C167" s="50"/>
      <c r="D167" s="50"/>
      <c r="E167" s="50"/>
      <c r="F167" s="50"/>
      <c r="G167" s="50"/>
      <c r="H167" s="50"/>
      <c r="I167" s="50"/>
    </row>
    <row r="169" spans="1:25" ht="22.5" customHeight="1" x14ac:dyDescent="0.25">
      <c r="A169" s="71" t="s">
        <v>117</v>
      </c>
      <c r="B169" s="69"/>
      <c r="C169" s="69"/>
      <c r="D169" s="69"/>
      <c r="E169" s="69"/>
      <c r="F169" s="69"/>
      <c r="G169" s="69"/>
      <c r="H169" s="69"/>
      <c r="I169" s="70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1:25" ht="12.75" x14ac:dyDescent="0.2">
      <c r="A170" s="48" t="s">
        <v>30</v>
      </c>
      <c r="B170" s="48" t="s">
        <v>31</v>
      </c>
      <c r="C170" s="48" t="s">
        <v>32</v>
      </c>
      <c r="D170" s="48" t="s">
        <v>33</v>
      </c>
      <c r="E170" s="48" t="s">
        <v>34</v>
      </c>
      <c r="F170" s="48" t="s">
        <v>35</v>
      </c>
      <c r="G170" s="48" t="s">
        <v>36</v>
      </c>
      <c r="H170" s="48" t="s">
        <v>37</v>
      </c>
      <c r="I170" s="48" t="s">
        <v>38</v>
      </c>
      <c r="K170" s="38" t="s">
        <v>39</v>
      </c>
      <c r="L170" s="42">
        <v>50</v>
      </c>
    </row>
    <row r="171" spans="1:25" ht="12.75" x14ac:dyDescent="0.2">
      <c r="A171" s="49" t="s">
        <v>40</v>
      </c>
      <c r="B171" s="49" t="s">
        <v>41</v>
      </c>
      <c r="C171" s="50"/>
      <c r="D171" s="50"/>
      <c r="E171" s="50"/>
      <c r="F171" s="50"/>
      <c r="G171" s="50"/>
      <c r="H171" s="50"/>
      <c r="I171" s="50"/>
      <c r="K171" s="38" t="s">
        <v>0</v>
      </c>
      <c r="L171" s="57" t="s">
        <v>1</v>
      </c>
    </row>
    <row r="172" spans="1:25" ht="12.75" x14ac:dyDescent="0.2">
      <c r="A172" s="49" t="s">
        <v>41</v>
      </c>
      <c r="B172" s="52" t="s">
        <v>42</v>
      </c>
      <c r="C172" s="50"/>
      <c r="D172" s="50"/>
      <c r="E172" s="50"/>
      <c r="F172" s="50"/>
      <c r="G172" s="50"/>
      <c r="H172" s="50"/>
      <c r="I172" s="50"/>
      <c r="K172" s="38" t="s">
        <v>5</v>
      </c>
      <c r="L172" s="57" t="s">
        <v>17</v>
      </c>
    </row>
    <row r="173" spans="1:25" ht="12.75" x14ac:dyDescent="0.2">
      <c r="A173" s="52" t="s">
        <v>42</v>
      </c>
      <c r="B173" s="52" t="s">
        <v>43</v>
      </c>
      <c r="C173" s="50"/>
      <c r="D173" s="50"/>
      <c r="E173" s="50"/>
      <c r="F173" s="50"/>
      <c r="G173" s="50"/>
      <c r="H173" s="53"/>
      <c r="I173" s="50"/>
      <c r="K173" s="38" t="s">
        <v>6</v>
      </c>
      <c r="L173" s="54" t="s">
        <v>24</v>
      </c>
    </row>
    <row r="174" spans="1:25" ht="12.75" x14ac:dyDescent="0.2">
      <c r="A174" s="52" t="s">
        <v>43</v>
      </c>
      <c r="B174" s="52" t="s">
        <v>44</v>
      </c>
      <c r="C174" s="50"/>
      <c r="D174" s="50"/>
      <c r="E174" s="50"/>
      <c r="F174" s="50"/>
      <c r="G174" s="50"/>
      <c r="H174" s="53"/>
      <c r="I174" s="50"/>
      <c r="K174" s="38" t="s">
        <v>45</v>
      </c>
      <c r="L174" s="42">
        <f>VLOOKUP(L171,Parametere!$A$2:$B$5,2,FALSE)*VLOOKUP(L172,Parametere!$A$8:$B$9,2,FALSE)*VLOOKUP(L173,Parametere!$A$12:$B$14,2,FALSE)</f>
        <v>0.27676872513405981</v>
      </c>
    </row>
    <row r="175" spans="1:25" ht="12.75" x14ac:dyDescent="0.2">
      <c r="A175" s="52" t="s">
        <v>44</v>
      </c>
      <c r="B175" s="52" t="s">
        <v>46</v>
      </c>
      <c r="C175" s="50"/>
      <c r="D175" s="50"/>
      <c r="E175" s="50"/>
      <c r="F175" s="50"/>
      <c r="G175" s="50"/>
      <c r="H175" s="53"/>
      <c r="I175" s="53"/>
      <c r="K175" s="55" t="s">
        <v>47</v>
      </c>
      <c r="L175" s="56">
        <f>L170*L174</f>
        <v>13.838436256702991</v>
      </c>
    </row>
    <row r="176" spans="1:25" ht="12.75" x14ac:dyDescent="0.2">
      <c r="A176" s="52" t="s">
        <v>46</v>
      </c>
      <c r="B176" s="52" t="s">
        <v>48</v>
      </c>
      <c r="C176" s="50"/>
      <c r="D176" s="50"/>
      <c r="E176" s="50"/>
      <c r="F176" s="50"/>
      <c r="G176" s="50"/>
      <c r="H176" s="53"/>
      <c r="I176" s="53"/>
    </row>
    <row r="177" spans="1:9" ht="12.75" x14ac:dyDescent="0.2">
      <c r="A177" s="52" t="s">
        <v>48</v>
      </c>
      <c r="B177" s="52" t="s">
        <v>49</v>
      </c>
      <c r="C177" s="50"/>
      <c r="D177" s="50"/>
      <c r="E177" s="50"/>
      <c r="F177" s="50"/>
      <c r="G177" s="50"/>
      <c r="H177" s="53"/>
      <c r="I177" s="53"/>
    </row>
    <row r="178" spans="1:9" ht="12.75" x14ac:dyDescent="0.2">
      <c r="A178" s="52" t="s">
        <v>49</v>
      </c>
      <c r="B178" s="52" t="s">
        <v>50</v>
      </c>
      <c r="C178" s="50"/>
      <c r="D178" s="50"/>
      <c r="E178" s="50"/>
      <c r="F178" s="50"/>
      <c r="G178" s="50"/>
      <c r="H178" s="53"/>
      <c r="I178" s="53"/>
    </row>
    <row r="179" spans="1:9" ht="12.75" x14ac:dyDescent="0.2">
      <c r="A179" s="52" t="s">
        <v>50</v>
      </c>
      <c r="B179" s="52" t="s">
        <v>51</v>
      </c>
      <c r="C179" s="50"/>
      <c r="D179" s="50"/>
      <c r="E179" s="50"/>
      <c r="F179" s="50"/>
      <c r="G179" s="50"/>
      <c r="H179" s="53"/>
      <c r="I179" s="53"/>
    </row>
    <row r="180" spans="1:9" ht="12.75" x14ac:dyDescent="0.2">
      <c r="A180" s="52" t="s">
        <v>51</v>
      </c>
      <c r="B180" s="52" t="s">
        <v>52</v>
      </c>
      <c r="C180" s="50"/>
      <c r="D180" s="50"/>
      <c r="E180" s="50"/>
      <c r="F180" s="50"/>
      <c r="G180" s="50"/>
      <c r="H180" s="53"/>
      <c r="I180" s="53"/>
    </row>
    <row r="181" spans="1:9" ht="12.75" x14ac:dyDescent="0.2">
      <c r="A181" s="52" t="s">
        <v>52</v>
      </c>
      <c r="B181" s="52" t="s">
        <v>53</v>
      </c>
      <c r="C181" s="50"/>
      <c r="D181" s="50"/>
      <c r="E181" s="50"/>
      <c r="F181" s="50"/>
      <c r="G181" s="50"/>
      <c r="H181" s="53"/>
      <c r="I181" s="53"/>
    </row>
    <row r="182" spans="1:9" ht="12.75" x14ac:dyDescent="0.2">
      <c r="A182" s="52" t="s">
        <v>53</v>
      </c>
      <c r="B182" s="52" t="s">
        <v>54</v>
      </c>
      <c r="C182" s="50"/>
      <c r="D182" s="50"/>
      <c r="E182" s="50"/>
      <c r="F182" s="50"/>
      <c r="G182" s="50"/>
      <c r="H182" s="53"/>
      <c r="I182" s="53"/>
    </row>
    <row r="183" spans="1:9" ht="12.75" x14ac:dyDescent="0.2">
      <c r="A183" s="52" t="s">
        <v>54</v>
      </c>
      <c r="B183" s="52" t="s">
        <v>55</v>
      </c>
      <c r="C183" s="50"/>
      <c r="D183" s="50"/>
      <c r="E183" s="50"/>
      <c r="F183" s="50"/>
      <c r="G183" s="50"/>
      <c r="H183" s="53"/>
      <c r="I183" s="53"/>
    </row>
    <row r="184" spans="1:9" ht="12.75" x14ac:dyDescent="0.2">
      <c r="A184" s="52" t="s">
        <v>55</v>
      </c>
      <c r="B184" s="52" t="s">
        <v>56</v>
      </c>
      <c r="C184" s="50"/>
      <c r="D184" s="50"/>
      <c r="E184" s="50"/>
      <c r="F184" s="50"/>
      <c r="G184" s="50"/>
      <c r="H184" s="53"/>
      <c r="I184" s="53"/>
    </row>
    <row r="185" spans="1:9" ht="12.75" x14ac:dyDescent="0.2">
      <c r="A185" s="52" t="s">
        <v>56</v>
      </c>
      <c r="B185" s="52" t="s">
        <v>57</v>
      </c>
      <c r="C185" s="53"/>
      <c r="D185" s="53"/>
      <c r="E185" s="53"/>
      <c r="F185" s="53"/>
      <c r="G185" s="53"/>
      <c r="H185" s="53"/>
      <c r="I185" s="53"/>
    </row>
    <row r="186" spans="1:9" ht="12.75" x14ac:dyDescent="0.2">
      <c r="A186" s="52" t="s">
        <v>57</v>
      </c>
      <c r="B186" s="52" t="s">
        <v>58</v>
      </c>
      <c r="C186" s="53"/>
      <c r="D186" s="53"/>
      <c r="E186" s="53"/>
      <c r="F186" s="53"/>
      <c r="G186" s="53"/>
      <c r="H186" s="53"/>
      <c r="I186" s="53"/>
    </row>
    <row r="187" spans="1:9" ht="12.75" x14ac:dyDescent="0.2">
      <c r="A187" s="52" t="s">
        <v>58</v>
      </c>
      <c r="B187" s="52" t="s">
        <v>59</v>
      </c>
      <c r="C187" s="53"/>
      <c r="D187" s="53"/>
      <c r="E187" s="53"/>
      <c r="F187" s="53"/>
      <c r="G187" s="53"/>
      <c r="H187" s="53"/>
      <c r="I187" s="53"/>
    </row>
    <row r="188" spans="1:9" ht="12.75" x14ac:dyDescent="0.2">
      <c r="A188" s="52" t="s">
        <v>59</v>
      </c>
      <c r="B188" s="52" t="s">
        <v>60</v>
      </c>
      <c r="C188" s="53"/>
      <c r="D188" s="53"/>
      <c r="E188" s="53"/>
      <c r="F188" s="53"/>
      <c r="G188" s="53"/>
      <c r="H188" s="53"/>
      <c r="I188" s="53"/>
    </row>
    <row r="189" spans="1:9" ht="12.75" x14ac:dyDescent="0.2">
      <c r="A189" s="52" t="s">
        <v>60</v>
      </c>
      <c r="B189" s="52" t="s">
        <v>61</v>
      </c>
      <c r="C189" s="53"/>
      <c r="D189" s="53"/>
      <c r="E189" s="53"/>
      <c r="F189" s="53"/>
      <c r="G189" s="53"/>
      <c r="H189" s="53"/>
      <c r="I189" s="53"/>
    </row>
    <row r="190" spans="1:9" ht="12.75" x14ac:dyDescent="0.2">
      <c r="A190" s="52" t="s">
        <v>61</v>
      </c>
      <c r="B190" s="52" t="s">
        <v>62</v>
      </c>
      <c r="C190" s="53"/>
      <c r="D190" s="53"/>
      <c r="E190" s="53"/>
      <c r="F190" s="53"/>
      <c r="G190" s="53"/>
      <c r="H190" s="53"/>
      <c r="I190" s="53"/>
    </row>
    <row r="191" spans="1:9" ht="12.75" x14ac:dyDescent="0.2">
      <c r="A191" s="52" t="s">
        <v>62</v>
      </c>
      <c r="B191" s="52" t="s">
        <v>63</v>
      </c>
      <c r="C191" s="53"/>
      <c r="D191" s="53"/>
      <c r="E191" s="53"/>
      <c r="F191" s="53"/>
      <c r="G191" s="53"/>
      <c r="H191" s="53"/>
      <c r="I191" s="53"/>
    </row>
    <row r="192" spans="1:9" ht="12.75" x14ac:dyDescent="0.2">
      <c r="A192" s="52" t="s">
        <v>63</v>
      </c>
      <c r="B192" s="52" t="s">
        <v>64</v>
      </c>
      <c r="C192" s="53"/>
      <c r="D192" s="53"/>
      <c r="E192" s="53"/>
      <c r="F192" s="53"/>
      <c r="G192" s="53"/>
      <c r="H192" s="53"/>
      <c r="I192" s="53"/>
    </row>
    <row r="193" spans="1:25" ht="12.75" x14ac:dyDescent="0.2">
      <c r="A193" s="52" t="s">
        <v>64</v>
      </c>
      <c r="B193" s="52" t="s">
        <v>65</v>
      </c>
      <c r="C193" s="53"/>
      <c r="D193" s="53"/>
      <c r="E193" s="53"/>
      <c r="F193" s="53"/>
      <c r="G193" s="53"/>
      <c r="H193" s="50"/>
      <c r="I193" s="53"/>
    </row>
    <row r="194" spans="1:25" ht="12.75" x14ac:dyDescent="0.2">
      <c r="A194" s="52" t="s">
        <v>65</v>
      </c>
      <c r="B194" s="52" t="s">
        <v>66</v>
      </c>
      <c r="C194" s="53"/>
      <c r="D194" s="53"/>
      <c r="E194" s="53"/>
      <c r="F194" s="53"/>
      <c r="G194" s="53"/>
      <c r="H194" s="50"/>
      <c r="I194" s="53"/>
    </row>
    <row r="195" spans="1:25" ht="12.75" x14ac:dyDescent="0.2">
      <c r="A195" s="52" t="s">
        <v>66</v>
      </c>
      <c r="B195" s="52" t="s">
        <v>67</v>
      </c>
      <c r="C195" s="53"/>
      <c r="D195" s="53"/>
      <c r="E195" s="53"/>
      <c r="F195" s="53"/>
      <c r="G195" s="53"/>
      <c r="H195" s="50"/>
      <c r="I195" s="50"/>
    </row>
    <row r="196" spans="1:25" ht="12.75" x14ac:dyDescent="0.2">
      <c r="A196" s="52" t="s">
        <v>67</v>
      </c>
      <c r="B196" s="52" t="s">
        <v>68</v>
      </c>
      <c r="C196" s="53"/>
      <c r="D196" s="53"/>
      <c r="E196" s="53"/>
      <c r="F196" s="53"/>
      <c r="G196" s="53"/>
      <c r="H196" s="50"/>
      <c r="I196" s="50"/>
    </row>
    <row r="197" spans="1:25" ht="12.75" x14ac:dyDescent="0.2">
      <c r="A197" s="52" t="s">
        <v>68</v>
      </c>
      <c r="B197" s="52" t="s">
        <v>69</v>
      </c>
      <c r="C197" s="50"/>
      <c r="D197" s="50"/>
      <c r="E197" s="50"/>
      <c r="F197" s="50"/>
      <c r="G197" s="50"/>
      <c r="H197" s="50"/>
      <c r="I197" s="50"/>
    </row>
    <row r="198" spans="1:25" ht="12.75" x14ac:dyDescent="0.2">
      <c r="A198" s="52" t="s">
        <v>69</v>
      </c>
      <c r="B198" s="52" t="s">
        <v>70</v>
      </c>
      <c r="C198" s="50"/>
      <c r="D198" s="50"/>
      <c r="E198" s="50"/>
      <c r="F198" s="50"/>
      <c r="G198" s="50"/>
      <c r="H198" s="50"/>
      <c r="I198" s="50"/>
    </row>
    <row r="200" spans="1:25" ht="22.5" customHeight="1" x14ac:dyDescent="0.25">
      <c r="A200" s="71" t="s">
        <v>118</v>
      </c>
      <c r="B200" s="69"/>
      <c r="C200" s="69"/>
      <c r="D200" s="69"/>
      <c r="E200" s="69"/>
      <c r="F200" s="69"/>
      <c r="G200" s="69"/>
      <c r="H200" s="69"/>
      <c r="I200" s="70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</row>
    <row r="201" spans="1:25" ht="12.75" x14ac:dyDescent="0.2">
      <c r="A201" s="48" t="s">
        <v>30</v>
      </c>
      <c r="B201" s="48" t="s">
        <v>31</v>
      </c>
      <c r="C201" s="48" t="s">
        <v>32</v>
      </c>
      <c r="D201" s="48" t="s">
        <v>33</v>
      </c>
      <c r="E201" s="48" t="s">
        <v>34</v>
      </c>
      <c r="F201" s="48" t="s">
        <v>35</v>
      </c>
      <c r="G201" s="48" t="s">
        <v>36</v>
      </c>
      <c r="H201" s="48" t="s">
        <v>37</v>
      </c>
      <c r="I201" s="48" t="s">
        <v>38</v>
      </c>
      <c r="K201" s="38" t="s">
        <v>39</v>
      </c>
      <c r="L201" s="42">
        <v>50</v>
      </c>
    </row>
    <row r="202" spans="1:25" ht="12.75" x14ac:dyDescent="0.2">
      <c r="A202" s="49" t="s">
        <v>40</v>
      </c>
      <c r="B202" s="49" t="s">
        <v>41</v>
      </c>
      <c r="C202" s="50"/>
      <c r="D202" s="50"/>
      <c r="E202" s="50"/>
      <c r="F202" s="50"/>
      <c r="G202" s="50"/>
      <c r="H202" s="50"/>
      <c r="I202" s="50"/>
      <c r="K202" s="38" t="s">
        <v>0</v>
      </c>
      <c r="L202" s="57" t="s">
        <v>1</v>
      </c>
    </row>
    <row r="203" spans="1:25" ht="12.75" x14ac:dyDescent="0.2">
      <c r="A203" s="49" t="s">
        <v>41</v>
      </c>
      <c r="B203" s="52" t="s">
        <v>42</v>
      </c>
      <c r="C203" s="50"/>
      <c r="D203" s="50"/>
      <c r="E203" s="50"/>
      <c r="F203" s="50"/>
      <c r="G203" s="50"/>
      <c r="H203" s="50"/>
      <c r="I203" s="50"/>
      <c r="K203" s="38" t="s">
        <v>5</v>
      </c>
      <c r="L203" s="57" t="s">
        <v>17</v>
      </c>
    </row>
    <row r="204" spans="1:25" ht="12.75" x14ac:dyDescent="0.2">
      <c r="A204" s="52" t="s">
        <v>42</v>
      </c>
      <c r="B204" s="52" t="s">
        <v>43</v>
      </c>
      <c r="C204" s="50"/>
      <c r="D204" s="50"/>
      <c r="E204" s="50"/>
      <c r="F204" s="50"/>
      <c r="G204" s="50"/>
      <c r="H204" s="53"/>
      <c r="I204" s="50"/>
      <c r="K204" s="38" t="s">
        <v>6</v>
      </c>
      <c r="L204" s="54" t="s">
        <v>24</v>
      </c>
    </row>
    <row r="205" spans="1:25" ht="12.75" x14ac:dyDescent="0.2">
      <c r="A205" s="52" t="s">
        <v>43</v>
      </c>
      <c r="B205" s="52" t="s">
        <v>44</v>
      </c>
      <c r="C205" s="50"/>
      <c r="D205" s="50"/>
      <c r="E205" s="50"/>
      <c r="F205" s="50"/>
      <c r="G205" s="50"/>
      <c r="H205" s="53"/>
      <c r="I205" s="50"/>
      <c r="K205" s="38" t="s">
        <v>45</v>
      </c>
      <c r="L205" s="42">
        <f>VLOOKUP(L202,Parametere!$A$2:$B$5,2,FALSE)*VLOOKUP(L203,Parametere!$A$8:$B$9,2,FALSE)*VLOOKUP(L204,Parametere!$A$12:$B$14,2,FALSE)</f>
        <v>0.27676872513405981</v>
      </c>
    </row>
    <row r="206" spans="1:25" ht="12.75" x14ac:dyDescent="0.2">
      <c r="A206" s="52" t="s">
        <v>44</v>
      </c>
      <c r="B206" s="52" t="s">
        <v>46</v>
      </c>
      <c r="C206" s="50"/>
      <c r="D206" s="50"/>
      <c r="E206" s="50"/>
      <c r="F206" s="50"/>
      <c r="G206" s="50"/>
      <c r="H206" s="53"/>
      <c r="I206" s="53"/>
      <c r="K206" s="55" t="s">
        <v>47</v>
      </c>
      <c r="L206" s="56">
        <f>L201*L205</f>
        <v>13.838436256702991</v>
      </c>
    </row>
    <row r="207" spans="1:25" ht="12.75" x14ac:dyDescent="0.2">
      <c r="A207" s="52" t="s">
        <v>46</v>
      </c>
      <c r="B207" s="52" t="s">
        <v>48</v>
      </c>
      <c r="C207" s="50"/>
      <c r="D207" s="50"/>
      <c r="E207" s="50"/>
      <c r="F207" s="50"/>
      <c r="G207" s="50"/>
      <c r="H207" s="53"/>
      <c r="I207" s="53"/>
    </row>
    <row r="208" spans="1:25" ht="12.75" x14ac:dyDescent="0.2">
      <c r="A208" s="52" t="s">
        <v>48</v>
      </c>
      <c r="B208" s="52" t="s">
        <v>49</v>
      </c>
      <c r="C208" s="50"/>
      <c r="D208" s="50"/>
      <c r="E208" s="50"/>
      <c r="F208" s="50"/>
      <c r="G208" s="50"/>
      <c r="H208" s="53"/>
      <c r="I208" s="53"/>
    </row>
    <row r="209" spans="1:9" ht="12.75" x14ac:dyDescent="0.2">
      <c r="A209" s="52" t="s">
        <v>49</v>
      </c>
      <c r="B209" s="52" t="s">
        <v>50</v>
      </c>
      <c r="C209" s="50"/>
      <c r="D209" s="50"/>
      <c r="E209" s="50"/>
      <c r="F209" s="50"/>
      <c r="G209" s="50"/>
      <c r="H209" s="53"/>
      <c r="I209" s="53"/>
    </row>
    <row r="210" spans="1:9" ht="12.75" x14ac:dyDescent="0.2">
      <c r="A210" s="52" t="s">
        <v>50</v>
      </c>
      <c r="B210" s="52" t="s">
        <v>51</v>
      </c>
      <c r="C210" s="50"/>
      <c r="D210" s="50"/>
      <c r="E210" s="50"/>
      <c r="F210" s="50"/>
      <c r="G210" s="50"/>
      <c r="H210" s="53"/>
      <c r="I210" s="53"/>
    </row>
    <row r="211" spans="1:9" ht="12.75" x14ac:dyDescent="0.2">
      <c r="A211" s="52" t="s">
        <v>51</v>
      </c>
      <c r="B211" s="52" t="s">
        <v>52</v>
      </c>
      <c r="C211" s="50"/>
      <c r="D211" s="50"/>
      <c r="E211" s="50"/>
      <c r="F211" s="50"/>
      <c r="G211" s="50"/>
      <c r="H211" s="53"/>
      <c r="I211" s="53"/>
    </row>
    <row r="212" spans="1:9" ht="12.75" x14ac:dyDescent="0.2">
      <c r="A212" s="52" t="s">
        <v>52</v>
      </c>
      <c r="B212" s="52" t="s">
        <v>53</v>
      </c>
      <c r="C212" s="50"/>
      <c r="D212" s="50"/>
      <c r="E212" s="50"/>
      <c r="F212" s="50"/>
      <c r="G212" s="50"/>
      <c r="H212" s="53"/>
      <c r="I212" s="53"/>
    </row>
    <row r="213" spans="1:9" ht="12.75" x14ac:dyDescent="0.2">
      <c r="A213" s="52" t="s">
        <v>53</v>
      </c>
      <c r="B213" s="52" t="s">
        <v>54</v>
      </c>
      <c r="C213" s="50"/>
      <c r="D213" s="50"/>
      <c r="E213" s="50"/>
      <c r="F213" s="50"/>
      <c r="G213" s="50"/>
      <c r="H213" s="53"/>
      <c r="I213" s="53"/>
    </row>
    <row r="214" spans="1:9" ht="12.75" x14ac:dyDescent="0.2">
      <c r="A214" s="52" t="s">
        <v>54</v>
      </c>
      <c r="B214" s="52" t="s">
        <v>55</v>
      </c>
      <c r="C214" s="50"/>
      <c r="D214" s="50"/>
      <c r="E214" s="50"/>
      <c r="F214" s="50"/>
      <c r="G214" s="50"/>
      <c r="H214" s="53"/>
      <c r="I214" s="53"/>
    </row>
    <row r="215" spans="1:9" ht="12.75" x14ac:dyDescent="0.2">
      <c r="A215" s="52" t="s">
        <v>55</v>
      </c>
      <c r="B215" s="52" t="s">
        <v>56</v>
      </c>
      <c r="C215" s="50"/>
      <c r="D215" s="50"/>
      <c r="E215" s="50"/>
      <c r="F215" s="50"/>
      <c r="G215" s="50"/>
      <c r="H215" s="53"/>
      <c r="I215" s="53"/>
    </row>
    <row r="216" spans="1:9" ht="12.75" x14ac:dyDescent="0.2">
      <c r="A216" s="52" t="s">
        <v>56</v>
      </c>
      <c r="B216" s="52" t="s">
        <v>57</v>
      </c>
      <c r="C216" s="53"/>
      <c r="D216" s="53"/>
      <c r="E216" s="53"/>
      <c r="F216" s="53"/>
      <c r="G216" s="53"/>
      <c r="H216" s="53"/>
      <c r="I216" s="53"/>
    </row>
    <row r="217" spans="1:9" ht="12.75" x14ac:dyDescent="0.2">
      <c r="A217" s="52" t="s">
        <v>57</v>
      </c>
      <c r="B217" s="52" t="s">
        <v>58</v>
      </c>
      <c r="C217" s="53"/>
      <c r="D217" s="53"/>
      <c r="E217" s="53"/>
      <c r="F217" s="53"/>
      <c r="G217" s="53"/>
      <c r="H217" s="53"/>
      <c r="I217" s="53"/>
    </row>
    <row r="218" spans="1:9" ht="12.75" x14ac:dyDescent="0.2">
      <c r="A218" s="52" t="s">
        <v>58</v>
      </c>
      <c r="B218" s="52" t="s">
        <v>59</v>
      </c>
      <c r="C218" s="53"/>
      <c r="D218" s="53"/>
      <c r="E218" s="53"/>
      <c r="F218" s="53"/>
      <c r="G218" s="53"/>
      <c r="H218" s="53"/>
      <c r="I218" s="53"/>
    </row>
    <row r="219" spans="1:9" ht="12.75" x14ac:dyDescent="0.2">
      <c r="A219" s="52" t="s">
        <v>59</v>
      </c>
      <c r="B219" s="52" t="s">
        <v>60</v>
      </c>
      <c r="C219" s="53"/>
      <c r="D219" s="53"/>
      <c r="E219" s="53"/>
      <c r="F219" s="53"/>
      <c r="G219" s="53"/>
      <c r="H219" s="53"/>
      <c r="I219" s="53"/>
    </row>
    <row r="220" spans="1:9" ht="12.75" x14ac:dyDescent="0.2">
      <c r="A220" s="52" t="s">
        <v>60</v>
      </c>
      <c r="B220" s="52" t="s">
        <v>61</v>
      </c>
      <c r="C220" s="53"/>
      <c r="D220" s="53"/>
      <c r="E220" s="53"/>
      <c r="F220" s="53"/>
      <c r="G220" s="53"/>
      <c r="H220" s="53"/>
      <c r="I220" s="53"/>
    </row>
    <row r="221" spans="1:9" ht="12.75" x14ac:dyDescent="0.2">
      <c r="A221" s="52" t="s">
        <v>61</v>
      </c>
      <c r="B221" s="52" t="s">
        <v>62</v>
      </c>
      <c r="C221" s="53"/>
      <c r="D221" s="53"/>
      <c r="E221" s="53"/>
      <c r="F221" s="53"/>
      <c r="G221" s="53"/>
      <c r="H221" s="53"/>
      <c r="I221" s="53"/>
    </row>
    <row r="222" spans="1:9" ht="12.75" x14ac:dyDescent="0.2">
      <c r="A222" s="52" t="s">
        <v>62</v>
      </c>
      <c r="B222" s="52" t="s">
        <v>63</v>
      </c>
      <c r="C222" s="53"/>
      <c r="D222" s="53"/>
      <c r="E222" s="53"/>
      <c r="F222" s="53"/>
      <c r="G222" s="53"/>
      <c r="H222" s="53"/>
      <c r="I222" s="53"/>
    </row>
    <row r="223" spans="1:9" ht="12.75" x14ac:dyDescent="0.2">
      <c r="A223" s="52" t="s">
        <v>63</v>
      </c>
      <c r="B223" s="52" t="s">
        <v>64</v>
      </c>
      <c r="C223" s="53"/>
      <c r="D223" s="53"/>
      <c r="E223" s="53"/>
      <c r="F223" s="53"/>
      <c r="G223" s="53"/>
      <c r="H223" s="53"/>
      <c r="I223" s="53"/>
    </row>
    <row r="224" spans="1:9" ht="12.75" x14ac:dyDescent="0.2">
      <c r="A224" s="52" t="s">
        <v>64</v>
      </c>
      <c r="B224" s="52" t="s">
        <v>65</v>
      </c>
      <c r="C224" s="53"/>
      <c r="D224" s="53"/>
      <c r="E224" s="53"/>
      <c r="F224" s="53"/>
      <c r="G224" s="53"/>
      <c r="H224" s="50"/>
      <c r="I224" s="53"/>
    </row>
    <row r="225" spans="1:25" ht="12.75" x14ac:dyDescent="0.2">
      <c r="A225" s="52" t="s">
        <v>65</v>
      </c>
      <c r="B225" s="52" t="s">
        <v>66</v>
      </c>
      <c r="C225" s="53"/>
      <c r="D225" s="53"/>
      <c r="E225" s="53"/>
      <c r="F225" s="53"/>
      <c r="G225" s="53"/>
      <c r="H225" s="50"/>
      <c r="I225" s="53"/>
    </row>
    <row r="226" spans="1:25" ht="12.75" x14ac:dyDescent="0.2">
      <c r="A226" s="52" t="s">
        <v>66</v>
      </c>
      <c r="B226" s="52" t="s">
        <v>67</v>
      </c>
      <c r="C226" s="53"/>
      <c r="D226" s="53"/>
      <c r="E226" s="53"/>
      <c r="F226" s="53"/>
      <c r="G226" s="53"/>
      <c r="H226" s="50"/>
      <c r="I226" s="50"/>
    </row>
    <row r="227" spans="1:25" ht="12.75" x14ac:dyDescent="0.2">
      <c r="A227" s="52" t="s">
        <v>67</v>
      </c>
      <c r="B227" s="52" t="s">
        <v>68</v>
      </c>
      <c r="C227" s="53"/>
      <c r="D227" s="53"/>
      <c r="E227" s="53"/>
      <c r="F227" s="53"/>
      <c r="G227" s="53"/>
      <c r="H227" s="50"/>
      <c r="I227" s="50"/>
    </row>
    <row r="228" spans="1:25" ht="12.75" x14ac:dyDescent="0.2">
      <c r="A228" s="52" t="s">
        <v>68</v>
      </c>
      <c r="B228" s="52" t="s">
        <v>69</v>
      </c>
      <c r="C228" s="50"/>
      <c r="D228" s="50"/>
      <c r="E228" s="50"/>
      <c r="F228" s="50"/>
      <c r="G228" s="50"/>
      <c r="H228" s="50"/>
      <c r="I228" s="50"/>
    </row>
    <row r="229" spans="1:25" ht="12.75" x14ac:dyDescent="0.2">
      <c r="A229" s="52" t="s">
        <v>69</v>
      </c>
      <c r="B229" s="52" t="s">
        <v>70</v>
      </c>
      <c r="C229" s="50"/>
      <c r="D229" s="50"/>
      <c r="E229" s="50"/>
      <c r="F229" s="50"/>
      <c r="G229" s="50"/>
      <c r="H229" s="50"/>
      <c r="I229" s="50"/>
    </row>
    <row r="231" spans="1:25" ht="22.5" customHeight="1" x14ac:dyDescent="0.25">
      <c r="A231" s="71" t="s">
        <v>120</v>
      </c>
      <c r="B231" s="69"/>
      <c r="C231" s="69"/>
      <c r="D231" s="69"/>
      <c r="E231" s="69"/>
      <c r="F231" s="69"/>
      <c r="G231" s="69"/>
      <c r="H231" s="69"/>
      <c r="I231" s="70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pans="1:25" ht="12.75" x14ac:dyDescent="0.2">
      <c r="A232" s="48" t="s">
        <v>30</v>
      </c>
      <c r="B232" s="48" t="s">
        <v>31</v>
      </c>
      <c r="C232" s="48" t="s">
        <v>32</v>
      </c>
      <c r="D232" s="48" t="s">
        <v>33</v>
      </c>
      <c r="E232" s="48" t="s">
        <v>34</v>
      </c>
      <c r="F232" s="48" t="s">
        <v>35</v>
      </c>
      <c r="G232" s="48" t="s">
        <v>36</v>
      </c>
      <c r="H232" s="48" t="s">
        <v>37</v>
      </c>
      <c r="I232" s="48" t="s">
        <v>38</v>
      </c>
      <c r="K232" s="38" t="s">
        <v>39</v>
      </c>
      <c r="L232" s="42">
        <v>50</v>
      </c>
    </row>
    <row r="233" spans="1:25" ht="12.75" x14ac:dyDescent="0.2">
      <c r="A233" s="49" t="s">
        <v>40</v>
      </c>
      <c r="B233" s="49" t="s">
        <v>41</v>
      </c>
      <c r="C233" s="50"/>
      <c r="D233" s="50"/>
      <c r="E233" s="50"/>
      <c r="F233" s="50"/>
      <c r="G233" s="50"/>
      <c r="H233" s="50"/>
      <c r="I233" s="50"/>
      <c r="K233" s="38" t="s">
        <v>0</v>
      </c>
      <c r="L233" s="57" t="s">
        <v>1</v>
      </c>
    </row>
    <row r="234" spans="1:25" ht="12.75" x14ac:dyDescent="0.2">
      <c r="A234" s="49" t="s">
        <v>41</v>
      </c>
      <c r="B234" s="52" t="s">
        <v>42</v>
      </c>
      <c r="C234" s="50"/>
      <c r="D234" s="50"/>
      <c r="E234" s="50"/>
      <c r="F234" s="50"/>
      <c r="G234" s="50"/>
      <c r="H234" s="50"/>
      <c r="I234" s="50"/>
      <c r="K234" s="38" t="s">
        <v>5</v>
      </c>
      <c r="L234" s="57" t="s">
        <v>17</v>
      </c>
    </row>
    <row r="235" spans="1:25" ht="12.75" x14ac:dyDescent="0.2">
      <c r="A235" s="52" t="s">
        <v>42</v>
      </c>
      <c r="B235" s="52" t="s">
        <v>43</v>
      </c>
      <c r="C235" s="50"/>
      <c r="D235" s="50"/>
      <c r="E235" s="50"/>
      <c r="F235" s="50"/>
      <c r="G235" s="50"/>
      <c r="H235" s="53"/>
      <c r="I235" s="50"/>
      <c r="K235" s="38" t="s">
        <v>6</v>
      </c>
      <c r="L235" s="54" t="s">
        <v>24</v>
      </c>
    </row>
    <row r="236" spans="1:25" ht="12.75" x14ac:dyDescent="0.2">
      <c r="A236" s="52" t="s">
        <v>43</v>
      </c>
      <c r="B236" s="52" t="s">
        <v>44</v>
      </c>
      <c r="C236" s="50"/>
      <c r="D236" s="50"/>
      <c r="E236" s="50"/>
      <c r="F236" s="50"/>
      <c r="G236" s="50"/>
      <c r="H236" s="53"/>
      <c r="I236" s="50"/>
      <c r="K236" s="38" t="s">
        <v>45</v>
      </c>
      <c r="L236" s="42">
        <f>VLOOKUP(L233,Parametere!$A$2:$B$5,2,FALSE)*VLOOKUP(L234,Parametere!$A$8:$B$9,2,FALSE)*VLOOKUP(L235,Parametere!$A$12:$B$14,2,FALSE)</f>
        <v>0.27676872513405981</v>
      </c>
    </row>
    <row r="237" spans="1:25" ht="12.75" x14ac:dyDescent="0.2">
      <c r="A237" s="52" t="s">
        <v>44</v>
      </c>
      <c r="B237" s="52" t="s">
        <v>46</v>
      </c>
      <c r="C237" s="50"/>
      <c r="D237" s="50"/>
      <c r="E237" s="50"/>
      <c r="F237" s="50"/>
      <c r="G237" s="50"/>
      <c r="H237" s="53"/>
      <c r="I237" s="53"/>
      <c r="K237" s="55" t="s">
        <v>47</v>
      </c>
      <c r="L237" s="56">
        <f>L232*L236</f>
        <v>13.838436256702991</v>
      </c>
    </row>
    <row r="238" spans="1:25" ht="12.75" x14ac:dyDescent="0.2">
      <c r="A238" s="52" t="s">
        <v>46</v>
      </c>
      <c r="B238" s="52" t="s">
        <v>48</v>
      </c>
      <c r="C238" s="50"/>
      <c r="D238" s="50"/>
      <c r="E238" s="50"/>
      <c r="F238" s="50"/>
      <c r="G238" s="50"/>
      <c r="H238" s="53"/>
      <c r="I238" s="53"/>
    </row>
    <row r="239" spans="1:25" ht="12.75" x14ac:dyDescent="0.2">
      <c r="A239" s="52" t="s">
        <v>48</v>
      </c>
      <c r="B239" s="52" t="s">
        <v>49</v>
      </c>
      <c r="C239" s="50"/>
      <c r="D239" s="50"/>
      <c r="E239" s="50"/>
      <c r="F239" s="50"/>
      <c r="G239" s="50"/>
      <c r="H239" s="53"/>
      <c r="I239" s="53"/>
    </row>
    <row r="240" spans="1:25" ht="12.75" x14ac:dyDescent="0.2">
      <c r="A240" s="52" t="s">
        <v>49</v>
      </c>
      <c r="B240" s="52" t="s">
        <v>50</v>
      </c>
      <c r="C240" s="50"/>
      <c r="D240" s="50"/>
      <c r="E240" s="50"/>
      <c r="F240" s="50"/>
      <c r="G240" s="50"/>
      <c r="H240" s="53"/>
      <c r="I240" s="53"/>
    </row>
    <row r="241" spans="1:9" ht="12.75" x14ac:dyDescent="0.2">
      <c r="A241" s="52" t="s">
        <v>50</v>
      </c>
      <c r="B241" s="52" t="s">
        <v>51</v>
      </c>
      <c r="C241" s="50"/>
      <c r="D241" s="50"/>
      <c r="E241" s="50"/>
      <c r="F241" s="50"/>
      <c r="G241" s="50"/>
      <c r="H241" s="53"/>
      <c r="I241" s="53"/>
    </row>
    <row r="242" spans="1:9" ht="12.75" x14ac:dyDescent="0.2">
      <c r="A242" s="52" t="s">
        <v>51</v>
      </c>
      <c r="B242" s="52" t="s">
        <v>52</v>
      </c>
      <c r="C242" s="50"/>
      <c r="D242" s="50"/>
      <c r="E242" s="50"/>
      <c r="F242" s="50"/>
      <c r="G242" s="50"/>
      <c r="H242" s="53"/>
      <c r="I242" s="53"/>
    </row>
    <row r="243" spans="1:9" ht="12.75" x14ac:dyDescent="0.2">
      <c r="A243" s="52" t="s">
        <v>52</v>
      </c>
      <c r="B243" s="52" t="s">
        <v>53</v>
      </c>
      <c r="C243" s="50"/>
      <c r="D243" s="50"/>
      <c r="E243" s="50"/>
      <c r="F243" s="50"/>
      <c r="G243" s="50"/>
      <c r="H243" s="53"/>
      <c r="I243" s="53"/>
    </row>
    <row r="244" spans="1:9" ht="12.75" x14ac:dyDescent="0.2">
      <c r="A244" s="52" t="s">
        <v>53</v>
      </c>
      <c r="B244" s="52" t="s">
        <v>54</v>
      </c>
      <c r="C244" s="50"/>
      <c r="D244" s="50"/>
      <c r="E244" s="50"/>
      <c r="F244" s="50"/>
      <c r="G244" s="50"/>
      <c r="H244" s="53"/>
      <c r="I244" s="53"/>
    </row>
    <row r="245" spans="1:9" ht="12.75" x14ac:dyDescent="0.2">
      <c r="A245" s="52" t="s">
        <v>54</v>
      </c>
      <c r="B245" s="52" t="s">
        <v>55</v>
      </c>
      <c r="C245" s="50"/>
      <c r="D245" s="50"/>
      <c r="E245" s="50"/>
      <c r="F245" s="50"/>
      <c r="G245" s="50"/>
      <c r="H245" s="53"/>
      <c r="I245" s="53"/>
    </row>
    <row r="246" spans="1:9" ht="12.75" x14ac:dyDescent="0.2">
      <c r="A246" s="52" t="s">
        <v>55</v>
      </c>
      <c r="B246" s="52" t="s">
        <v>56</v>
      </c>
      <c r="C246" s="50"/>
      <c r="D246" s="50"/>
      <c r="E246" s="50"/>
      <c r="F246" s="50"/>
      <c r="G246" s="50"/>
      <c r="H246" s="53"/>
      <c r="I246" s="53"/>
    </row>
    <row r="247" spans="1:9" ht="12.75" x14ac:dyDescent="0.2">
      <c r="A247" s="52" t="s">
        <v>56</v>
      </c>
      <c r="B247" s="52" t="s">
        <v>57</v>
      </c>
      <c r="C247" s="53"/>
      <c r="D247" s="53"/>
      <c r="E247" s="53"/>
      <c r="F247" s="53"/>
      <c r="G247" s="53"/>
      <c r="H247" s="53"/>
      <c r="I247" s="53"/>
    </row>
    <row r="248" spans="1:9" ht="12.75" x14ac:dyDescent="0.2">
      <c r="A248" s="52" t="s">
        <v>57</v>
      </c>
      <c r="B248" s="52" t="s">
        <v>58</v>
      </c>
      <c r="C248" s="53"/>
      <c r="D248" s="53"/>
      <c r="E248" s="53"/>
      <c r="F248" s="53"/>
      <c r="G248" s="53"/>
      <c r="H248" s="53"/>
      <c r="I248" s="53"/>
    </row>
    <row r="249" spans="1:9" ht="12.75" x14ac:dyDescent="0.2">
      <c r="A249" s="52" t="s">
        <v>58</v>
      </c>
      <c r="B249" s="52" t="s">
        <v>59</v>
      </c>
      <c r="C249" s="53"/>
      <c r="D249" s="53"/>
      <c r="E249" s="53"/>
      <c r="F249" s="53"/>
      <c r="G249" s="53"/>
      <c r="H249" s="53"/>
      <c r="I249" s="53"/>
    </row>
    <row r="250" spans="1:9" ht="12.75" x14ac:dyDescent="0.2">
      <c r="A250" s="52" t="s">
        <v>59</v>
      </c>
      <c r="B250" s="52" t="s">
        <v>60</v>
      </c>
      <c r="C250" s="53"/>
      <c r="D250" s="53"/>
      <c r="E250" s="53"/>
      <c r="F250" s="53"/>
      <c r="G250" s="53"/>
      <c r="H250" s="53"/>
      <c r="I250" s="53"/>
    </row>
    <row r="251" spans="1:9" ht="12.75" x14ac:dyDescent="0.2">
      <c r="A251" s="52" t="s">
        <v>60</v>
      </c>
      <c r="B251" s="52" t="s">
        <v>61</v>
      </c>
      <c r="C251" s="53"/>
      <c r="D251" s="53"/>
      <c r="E251" s="53"/>
      <c r="F251" s="53"/>
      <c r="G251" s="53"/>
      <c r="H251" s="53"/>
      <c r="I251" s="53"/>
    </row>
    <row r="252" spans="1:9" ht="12.75" x14ac:dyDescent="0.2">
      <c r="A252" s="52" t="s">
        <v>61</v>
      </c>
      <c r="B252" s="52" t="s">
        <v>62</v>
      </c>
      <c r="C252" s="53"/>
      <c r="D252" s="53"/>
      <c r="E252" s="53"/>
      <c r="F252" s="53"/>
      <c r="G252" s="53"/>
      <c r="H252" s="53"/>
      <c r="I252" s="53"/>
    </row>
    <row r="253" spans="1:9" ht="12.75" x14ac:dyDescent="0.2">
      <c r="A253" s="52" t="s">
        <v>62</v>
      </c>
      <c r="B253" s="52" t="s">
        <v>63</v>
      </c>
      <c r="C253" s="53"/>
      <c r="D253" s="53"/>
      <c r="E253" s="53"/>
      <c r="F253" s="53"/>
      <c r="G253" s="53"/>
      <c r="H253" s="53"/>
      <c r="I253" s="53"/>
    </row>
    <row r="254" spans="1:9" ht="12.75" x14ac:dyDescent="0.2">
      <c r="A254" s="52" t="s">
        <v>63</v>
      </c>
      <c r="B254" s="52" t="s">
        <v>64</v>
      </c>
      <c r="C254" s="53"/>
      <c r="D254" s="53"/>
      <c r="E254" s="53"/>
      <c r="F254" s="53"/>
      <c r="G254" s="53"/>
      <c r="H254" s="53"/>
      <c r="I254" s="53"/>
    </row>
    <row r="255" spans="1:9" ht="12.75" x14ac:dyDescent="0.2">
      <c r="A255" s="52" t="s">
        <v>64</v>
      </c>
      <c r="B255" s="52" t="s">
        <v>65</v>
      </c>
      <c r="C255" s="53"/>
      <c r="D255" s="53"/>
      <c r="E255" s="53"/>
      <c r="F255" s="53"/>
      <c r="G255" s="53"/>
      <c r="H255" s="50"/>
      <c r="I255" s="53"/>
    </row>
    <row r="256" spans="1:9" ht="12.75" x14ac:dyDescent="0.2">
      <c r="A256" s="52" t="s">
        <v>65</v>
      </c>
      <c r="B256" s="52" t="s">
        <v>66</v>
      </c>
      <c r="C256" s="53"/>
      <c r="D256" s="53"/>
      <c r="E256" s="53"/>
      <c r="F256" s="53"/>
      <c r="G256" s="53"/>
      <c r="H256" s="50"/>
      <c r="I256" s="53"/>
    </row>
    <row r="257" spans="1:25" ht="12.75" x14ac:dyDescent="0.2">
      <c r="A257" s="52" t="s">
        <v>66</v>
      </c>
      <c r="B257" s="52" t="s">
        <v>67</v>
      </c>
      <c r="C257" s="53"/>
      <c r="D257" s="53"/>
      <c r="E257" s="53"/>
      <c r="F257" s="53"/>
      <c r="G257" s="53"/>
      <c r="H257" s="50"/>
      <c r="I257" s="50"/>
    </row>
    <row r="258" spans="1:25" ht="12.75" x14ac:dyDescent="0.2">
      <c r="A258" s="52" t="s">
        <v>67</v>
      </c>
      <c r="B258" s="52" t="s">
        <v>68</v>
      </c>
      <c r="C258" s="53"/>
      <c r="D258" s="53"/>
      <c r="E258" s="53"/>
      <c r="F258" s="53"/>
      <c r="G258" s="53"/>
      <c r="H258" s="50"/>
      <c r="I258" s="50"/>
    </row>
    <row r="259" spans="1:25" ht="12.75" x14ac:dyDescent="0.2">
      <c r="A259" s="52" t="s">
        <v>68</v>
      </c>
      <c r="B259" s="52" t="s">
        <v>69</v>
      </c>
      <c r="C259" s="50"/>
      <c r="D259" s="50"/>
      <c r="E259" s="50"/>
      <c r="F259" s="50"/>
      <c r="G259" s="50"/>
      <c r="H259" s="50"/>
      <c r="I259" s="50"/>
    </row>
    <row r="260" spans="1:25" ht="12.75" x14ac:dyDescent="0.2">
      <c r="A260" s="52" t="s">
        <v>69</v>
      </c>
      <c r="B260" s="52" t="s">
        <v>70</v>
      </c>
      <c r="C260" s="50"/>
      <c r="D260" s="50"/>
      <c r="E260" s="50"/>
      <c r="F260" s="50"/>
      <c r="G260" s="50"/>
      <c r="H260" s="50"/>
      <c r="I260" s="50"/>
    </row>
    <row r="262" spans="1:25" ht="22.5" customHeight="1" x14ac:dyDescent="0.25">
      <c r="A262" s="71" t="s">
        <v>121</v>
      </c>
      <c r="B262" s="69"/>
      <c r="C262" s="69"/>
      <c r="D262" s="69"/>
      <c r="E262" s="69"/>
      <c r="F262" s="69"/>
      <c r="G262" s="69"/>
      <c r="H262" s="69"/>
      <c r="I262" s="70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</row>
    <row r="263" spans="1:25" ht="12.75" x14ac:dyDescent="0.2">
      <c r="A263" s="48" t="s">
        <v>30</v>
      </c>
      <c r="B263" s="48" t="s">
        <v>31</v>
      </c>
      <c r="C263" s="48" t="s">
        <v>32</v>
      </c>
      <c r="D263" s="48" t="s">
        <v>33</v>
      </c>
      <c r="E263" s="48" t="s">
        <v>34</v>
      </c>
      <c r="F263" s="48" t="s">
        <v>35</v>
      </c>
      <c r="G263" s="48" t="s">
        <v>36</v>
      </c>
      <c r="H263" s="48" t="s">
        <v>37</v>
      </c>
      <c r="I263" s="48" t="s">
        <v>38</v>
      </c>
      <c r="K263" s="38" t="s">
        <v>39</v>
      </c>
      <c r="L263" s="42">
        <v>50</v>
      </c>
    </row>
    <row r="264" spans="1:25" ht="12.75" x14ac:dyDescent="0.2">
      <c r="A264" s="49" t="s">
        <v>40</v>
      </c>
      <c r="B264" s="49" t="s">
        <v>41</v>
      </c>
      <c r="C264" s="50"/>
      <c r="D264" s="50"/>
      <c r="E264" s="50"/>
      <c r="F264" s="50"/>
      <c r="G264" s="50"/>
      <c r="H264" s="50"/>
      <c r="I264" s="50"/>
      <c r="K264" s="38" t="s">
        <v>0</v>
      </c>
      <c r="L264" s="57" t="s">
        <v>1</v>
      </c>
    </row>
    <row r="265" spans="1:25" ht="12.75" x14ac:dyDescent="0.2">
      <c r="A265" s="49" t="s">
        <v>41</v>
      </c>
      <c r="B265" s="52" t="s">
        <v>42</v>
      </c>
      <c r="C265" s="50"/>
      <c r="D265" s="50"/>
      <c r="E265" s="50"/>
      <c r="F265" s="50"/>
      <c r="G265" s="50"/>
      <c r="H265" s="50"/>
      <c r="I265" s="50"/>
      <c r="K265" s="38" t="s">
        <v>5</v>
      </c>
      <c r="L265" s="57" t="s">
        <v>17</v>
      </c>
    </row>
    <row r="266" spans="1:25" ht="12.75" x14ac:dyDescent="0.2">
      <c r="A266" s="52" t="s">
        <v>42</v>
      </c>
      <c r="B266" s="52" t="s">
        <v>43</v>
      </c>
      <c r="C266" s="50"/>
      <c r="D266" s="50"/>
      <c r="E266" s="50"/>
      <c r="F266" s="50"/>
      <c r="G266" s="50"/>
      <c r="H266" s="53"/>
      <c r="I266" s="50"/>
      <c r="K266" s="38" t="s">
        <v>6</v>
      </c>
      <c r="L266" s="54" t="s">
        <v>24</v>
      </c>
    </row>
    <row r="267" spans="1:25" ht="12.75" x14ac:dyDescent="0.2">
      <c r="A267" s="52" t="s">
        <v>43</v>
      </c>
      <c r="B267" s="52" t="s">
        <v>44</v>
      </c>
      <c r="C267" s="50"/>
      <c r="D267" s="50"/>
      <c r="E267" s="50"/>
      <c r="F267" s="50"/>
      <c r="G267" s="50"/>
      <c r="H267" s="53"/>
      <c r="I267" s="50"/>
      <c r="K267" s="38" t="s">
        <v>45</v>
      </c>
      <c r="L267" s="42">
        <f>VLOOKUP(L264,Parametere!$A$2:$B$5,2,FALSE)*VLOOKUP(L265,Parametere!$A$8:$B$9,2,FALSE)*VLOOKUP(L266,Parametere!$A$12:$B$14,2,FALSE)</f>
        <v>0.27676872513405981</v>
      </c>
    </row>
    <row r="268" spans="1:25" ht="12.75" x14ac:dyDescent="0.2">
      <c r="A268" s="52" t="s">
        <v>44</v>
      </c>
      <c r="B268" s="52" t="s">
        <v>46</v>
      </c>
      <c r="C268" s="50"/>
      <c r="D268" s="50"/>
      <c r="E268" s="50"/>
      <c r="F268" s="50"/>
      <c r="G268" s="50"/>
      <c r="H268" s="53"/>
      <c r="I268" s="53"/>
      <c r="K268" s="55" t="s">
        <v>47</v>
      </c>
      <c r="L268" s="56">
        <f>L263*L267</f>
        <v>13.838436256702991</v>
      </c>
    </row>
    <row r="269" spans="1:25" ht="12.75" x14ac:dyDescent="0.2">
      <c r="A269" s="52" t="s">
        <v>46</v>
      </c>
      <c r="B269" s="52" t="s">
        <v>48</v>
      </c>
      <c r="C269" s="50"/>
      <c r="D269" s="50"/>
      <c r="E269" s="50"/>
      <c r="F269" s="50"/>
      <c r="G269" s="50"/>
      <c r="H269" s="53"/>
      <c r="I269" s="53"/>
    </row>
    <row r="270" spans="1:25" ht="12.75" x14ac:dyDescent="0.2">
      <c r="A270" s="52" t="s">
        <v>48</v>
      </c>
      <c r="B270" s="52" t="s">
        <v>49</v>
      </c>
      <c r="C270" s="50"/>
      <c r="D270" s="50"/>
      <c r="E270" s="50"/>
      <c r="F270" s="50"/>
      <c r="G270" s="50"/>
      <c r="H270" s="53"/>
      <c r="I270" s="53"/>
    </row>
    <row r="271" spans="1:25" ht="12.75" x14ac:dyDescent="0.2">
      <c r="A271" s="52" t="s">
        <v>49</v>
      </c>
      <c r="B271" s="52" t="s">
        <v>50</v>
      </c>
      <c r="C271" s="50"/>
      <c r="D271" s="50"/>
      <c r="E271" s="50"/>
      <c r="F271" s="50"/>
      <c r="G271" s="50"/>
      <c r="H271" s="53"/>
      <c r="I271" s="53"/>
    </row>
    <row r="272" spans="1:25" ht="12.75" x14ac:dyDescent="0.2">
      <c r="A272" s="52" t="s">
        <v>50</v>
      </c>
      <c r="B272" s="52" t="s">
        <v>51</v>
      </c>
      <c r="C272" s="50"/>
      <c r="D272" s="50"/>
      <c r="E272" s="50"/>
      <c r="F272" s="50"/>
      <c r="G272" s="50"/>
      <c r="H272" s="53"/>
      <c r="I272" s="53"/>
    </row>
    <row r="273" spans="1:9" ht="12.75" x14ac:dyDescent="0.2">
      <c r="A273" s="52" t="s">
        <v>51</v>
      </c>
      <c r="B273" s="52" t="s">
        <v>52</v>
      </c>
      <c r="C273" s="50"/>
      <c r="D273" s="50"/>
      <c r="E273" s="50"/>
      <c r="F273" s="50"/>
      <c r="G273" s="50"/>
      <c r="H273" s="53"/>
      <c r="I273" s="53"/>
    </row>
    <row r="274" spans="1:9" ht="12.75" x14ac:dyDescent="0.2">
      <c r="A274" s="52" t="s">
        <v>52</v>
      </c>
      <c r="B274" s="52" t="s">
        <v>53</v>
      </c>
      <c r="C274" s="50"/>
      <c r="D274" s="50"/>
      <c r="E274" s="50"/>
      <c r="F274" s="50"/>
      <c r="G274" s="50"/>
      <c r="H274" s="53"/>
      <c r="I274" s="53"/>
    </row>
    <row r="275" spans="1:9" ht="12.75" x14ac:dyDescent="0.2">
      <c r="A275" s="52" t="s">
        <v>53</v>
      </c>
      <c r="B275" s="52" t="s">
        <v>54</v>
      </c>
      <c r="C275" s="50"/>
      <c r="D275" s="50"/>
      <c r="E275" s="50"/>
      <c r="F275" s="50"/>
      <c r="G275" s="50"/>
      <c r="H275" s="53"/>
      <c r="I275" s="53"/>
    </row>
    <row r="276" spans="1:9" ht="12.75" x14ac:dyDescent="0.2">
      <c r="A276" s="52" t="s">
        <v>54</v>
      </c>
      <c r="B276" s="52" t="s">
        <v>55</v>
      </c>
      <c r="C276" s="50"/>
      <c r="D276" s="50"/>
      <c r="E276" s="50"/>
      <c r="F276" s="50"/>
      <c r="G276" s="50"/>
      <c r="H276" s="53"/>
      <c r="I276" s="53"/>
    </row>
    <row r="277" spans="1:9" ht="12.75" x14ac:dyDescent="0.2">
      <c r="A277" s="52" t="s">
        <v>55</v>
      </c>
      <c r="B277" s="52" t="s">
        <v>56</v>
      </c>
      <c r="C277" s="50"/>
      <c r="D277" s="50"/>
      <c r="E277" s="50"/>
      <c r="F277" s="50"/>
      <c r="G277" s="50"/>
      <c r="H277" s="53"/>
      <c r="I277" s="53"/>
    </row>
    <row r="278" spans="1:9" ht="12.75" x14ac:dyDescent="0.2">
      <c r="A278" s="52" t="s">
        <v>56</v>
      </c>
      <c r="B278" s="52" t="s">
        <v>57</v>
      </c>
      <c r="C278" s="53"/>
      <c r="D278" s="53"/>
      <c r="E278" s="53"/>
      <c r="F278" s="53"/>
      <c r="G278" s="53"/>
      <c r="H278" s="53"/>
      <c r="I278" s="53"/>
    </row>
    <row r="279" spans="1:9" ht="12.75" x14ac:dyDescent="0.2">
      <c r="A279" s="52" t="s">
        <v>57</v>
      </c>
      <c r="B279" s="52" t="s">
        <v>58</v>
      </c>
      <c r="C279" s="53"/>
      <c r="D279" s="53"/>
      <c r="E279" s="53"/>
      <c r="F279" s="53"/>
      <c r="G279" s="53"/>
      <c r="H279" s="53"/>
      <c r="I279" s="53"/>
    </row>
    <row r="280" spans="1:9" ht="12.75" x14ac:dyDescent="0.2">
      <c r="A280" s="52" t="s">
        <v>58</v>
      </c>
      <c r="B280" s="52" t="s">
        <v>59</v>
      </c>
      <c r="C280" s="53"/>
      <c r="D280" s="53"/>
      <c r="E280" s="53"/>
      <c r="F280" s="53"/>
      <c r="G280" s="53"/>
      <c r="H280" s="53"/>
      <c r="I280" s="53"/>
    </row>
    <row r="281" spans="1:9" ht="12.75" x14ac:dyDescent="0.2">
      <c r="A281" s="52" t="s">
        <v>59</v>
      </c>
      <c r="B281" s="52" t="s">
        <v>60</v>
      </c>
      <c r="C281" s="53"/>
      <c r="D281" s="53"/>
      <c r="E281" s="53"/>
      <c r="F281" s="53"/>
      <c r="G281" s="53"/>
      <c r="H281" s="53"/>
      <c r="I281" s="53"/>
    </row>
    <row r="282" spans="1:9" ht="12.75" x14ac:dyDescent="0.2">
      <c r="A282" s="52" t="s">
        <v>60</v>
      </c>
      <c r="B282" s="52" t="s">
        <v>61</v>
      </c>
      <c r="C282" s="53"/>
      <c r="D282" s="53"/>
      <c r="E282" s="53"/>
      <c r="F282" s="53"/>
      <c r="G282" s="53"/>
      <c r="H282" s="53"/>
      <c r="I282" s="53"/>
    </row>
    <row r="283" spans="1:9" ht="12.75" x14ac:dyDescent="0.2">
      <c r="A283" s="52" t="s">
        <v>61</v>
      </c>
      <c r="B283" s="52" t="s">
        <v>62</v>
      </c>
      <c r="C283" s="53"/>
      <c r="D283" s="53"/>
      <c r="E283" s="53"/>
      <c r="F283" s="53"/>
      <c r="G283" s="53"/>
      <c r="H283" s="53"/>
      <c r="I283" s="53"/>
    </row>
    <row r="284" spans="1:9" ht="12.75" x14ac:dyDescent="0.2">
      <c r="A284" s="52" t="s">
        <v>62</v>
      </c>
      <c r="B284" s="52" t="s">
        <v>63</v>
      </c>
      <c r="C284" s="53"/>
      <c r="D284" s="53"/>
      <c r="E284" s="53"/>
      <c r="F284" s="53"/>
      <c r="G284" s="53"/>
      <c r="H284" s="53"/>
      <c r="I284" s="53"/>
    </row>
    <row r="285" spans="1:9" ht="12.75" x14ac:dyDescent="0.2">
      <c r="A285" s="52" t="s">
        <v>63</v>
      </c>
      <c r="B285" s="52" t="s">
        <v>64</v>
      </c>
      <c r="C285" s="53"/>
      <c r="D285" s="53"/>
      <c r="E285" s="53"/>
      <c r="F285" s="53"/>
      <c r="G285" s="53"/>
      <c r="H285" s="53"/>
      <c r="I285" s="53"/>
    </row>
    <row r="286" spans="1:9" ht="12.75" x14ac:dyDescent="0.2">
      <c r="A286" s="52" t="s">
        <v>64</v>
      </c>
      <c r="B286" s="52" t="s">
        <v>65</v>
      </c>
      <c r="C286" s="53"/>
      <c r="D286" s="53"/>
      <c r="E286" s="53"/>
      <c r="F286" s="53"/>
      <c r="G286" s="53"/>
      <c r="H286" s="50"/>
      <c r="I286" s="53"/>
    </row>
    <row r="287" spans="1:9" ht="12.75" x14ac:dyDescent="0.2">
      <c r="A287" s="52" t="s">
        <v>65</v>
      </c>
      <c r="B287" s="52" t="s">
        <v>66</v>
      </c>
      <c r="C287" s="53"/>
      <c r="D287" s="53"/>
      <c r="E287" s="53"/>
      <c r="F287" s="53"/>
      <c r="G287" s="53"/>
      <c r="H287" s="50"/>
      <c r="I287" s="53"/>
    </row>
    <row r="288" spans="1:9" ht="12.75" x14ac:dyDescent="0.2">
      <c r="A288" s="52" t="s">
        <v>66</v>
      </c>
      <c r="B288" s="52" t="s">
        <v>67</v>
      </c>
      <c r="C288" s="53"/>
      <c r="D288" s="53"/>
      <c r="E288" s="53"/>
      <c r="F288" s="53"/>
      <c r="G288" s="53"/>
      <c r="H288" s="50"/>
      <c r="I288" s="50"/>
    </row>
    <row r="289" spans="1:9" ht="12.75" x14ac:dyDescent="0.2">
      <c r="A289" s="52" t="s">
        <v>67</v>
      </c>
      <c r="B289" s="52" t="s">
        <v>68</v>
      </c>
      <c r="C289" s="53"/>
      <c r="D289" s="53"/>
      <c r="E289" s="53"/>
      <c r="F289" s="53"/>
      <c r="G289" s="53"/>
      <c r="H289" s="50"/>
      <c r="I289" s="50"/>
    </row>
    <row r="290" spans="1:9" ht="12.75" x14ac:dyDescent="0.2">
      <c r="A290" s="52" t="s">
        <v>68</v>
      </c>
      <c r="B290" s="52" t="s">
        <v>69</v>
      </c>
      <c r="C290" s="50"/>
      <c r="D290" s="50"/>
      <c r="E290" s="50"/>
      <c r="F290" s="50"/>
      <c r="G290" s="50"/>
      <c r="H290" s="50"/>
      <c r="I290" s="50"/>
    </row>
    <row r="291" spans="1:9" ht="12.75" x14ac:dyDescent="0.2">
      <c r="A291" s="52" t="s">
        <v>69</v>
      </c>
      <c r="B291" s="52" t="s">
        <v>70</v>
      </c>
      <c r="C291" s="50"/>
      <c r="D291" s="50"/>
      <c r="E291" s="50"/>
      <c r="F291" s="50"/>
      <c r="G291" s="50"/>
      <c r="H291" s="50"/>
      <c r="I291" s="50"/>
    </row>
  </sheetData>
  <mergeCells count="21">
    <mergeCell ref="A1:Q1"/>
    <mergeCell ref="A3:C3"/>
    <mergeCell ref="A4:C4"/>
    <mergeCell ref="A5:C5"/>
    <mergeCell ref="A6:C6"/>
    <mergeCell ref="A7:C7"/>
    <mergeCell ref="A8:C8"/>
    <mergeCell ref="A76:I76"/>
    <mergeCell ref="A107:I107"/>
    <mergeCell ref="A138:I138"/>
    <mergeCell ref="A169:I169"/>
    <mergeCell ref="A200:I200"/>
    <mergeCell ref="A231:I231"/>
    <mergeCell ref="A262:I262"/>
    <mergeCell ref="A9:C9"/>
    <mergeCell ref="A10:C10"/>
    <mergeCell ref="A11:C11"/>
    <mergeCell ref="A12:C12"/>
    <mergeCell ref="A13:C13"/>
    <mergeCell ref="A14:I14"/>
    <mergeCell ref="A45:I45"/>
  </mergeCells>
  <conditionalFormatting sqref="G3:G12">
    <cfRule type="cellIs" dxfId="1473" priority="1" operator="greaterThan">
      <formula>0</formula>
    </cfRule>
  </conditionalFormatting>
  <conditionalFormatting sqref="H3:H12">
    <cfRule type="cellIs" dxfId="1472" priority="2" operator="greaterThan">
      <formula>0</formula>
    </cfRule>
  </conditionalFormatting>
  <conditionalFormatting sqref="I3:I12">
    <cfRule type="cellIs" dxfId="1471" priority="3" operator="greaterThan">
      <formula>0</formula>
    </cfRule>
  </conditionalFormatting>
  <conditionalFormatting sqref="J3:J12">
    <cfRule type="cellIs" dxfId="1470" priority="4" operator="greaterThan">
      <formula>0</formula>
    </cfRule>
  </conditionalFormatting>
  <conditionalFormatting sqref="K3:K12">
    <cfRule type="cellIs" dxfId="1469" priority="5" operator="greaterThan">
      <formula>0</formula>
    </cfRule>
  </conditionalFormatting>
  <conditionalFormatting sqref="L3:L12">
    <cfRule type="cellIs" dxfId="1468" priority="6" operator="greaterThan">
      <formula>0</formula>
    </cfRule>
  </conditionalFormatting>
  <conditionalFormatting sqref="M3:M12">
    <cfRule type="cellIs" dxfId="1467" priority="7" operator="greaterThan">
      <formula>0</formula>
    </cfRule>
  </conditionalFormatting>
  <conditionalFormatting sqref="N3:N12">
    <cfRule type="cellIs" dxfId="1466" priority="8" operator="greaterThan">
      <formula>0</formula>
    </cfRule>
  </conditionalFormatting>
  <conditionalFormatting sqref="O3:O12">
    <cfRule type="cellIs" dxfId="1465" priority="9" operator="greaterThan">
      <formula>0</formula>
    </cfRule>
  </conditionalFormatting>
  <conditionalFormatting sqref="P3:P12">
    <cfRule type="cellIs" dxfId="1464" priority="10" operator="greaterThan">
      <formula>0</formula>
    </cfRule>
  </conditionalFormatting>
  <conditionalFormatting sqref="Q3:Q12">
    <cfRule type="cellIs" dxfId="1463" priority="11" operator="greaterThan">
      <formula>0</formula>
    </cfRule>
  </conditionalFormatting>
  <conditionalFormatting sqref="C16:I43 C47:I74 C78:I105 C109:I136 C140:I167 C171:I198 C202:I229 C233:I260 C264:I291">
    <cfRule type="cellIs" dxfId="1462" priority="12" operator="equal">
      <formula>"Am. fotball"</formula>
    </cfRule>
  </conditionalFormatting>
  <conditionalFormatting sqref="C16:I43 C47:I74 C78:I105 C109:I136 C140:I167 C171:I198 C202:I229 C233:I260 C264:I291">
    <cfRule type="containsText" dxfId="1461" priority="13" operator="containsText" text="Baseball">
      <formula>NOT(ISERROR(SEARCH(("Baseball"),(C16))))</formula>
    </cfRule>
  </conditionalFormatting>
  <conditionalFormatting sqref="C16:I43 C47:I74 C78:I105 C109:I136 C140:I167 C171:I198 C202:I229 C233:I260 C264:I291">
    <cfRule type="cellIs" dxfId="1460" priority="14" operator="equal">
      <formula>"Cricket"</formula>
    </cfRule>
  </conditionalFormatting>
  <conditionalFormatting sqref="C16:I43 C47:I74 C78:I105 C109:I136 C140:I167 C171:I198 C202:I229 C233:I260 C264:I291">
    <cfRule type="cellIs" dxfId="1459" priority="15" operator="equal">
      <formula>"Fotball"</formula>
    </cfRule>
  </conditionalFormatting>
  <conditionalFormatting sqref="C16:I43 C47:I74 C78:I105 C109:I136 C140:I167 C171:I198 C202:I229 C233:I260 C264:I291">
    <cfRule type="cellIs" dxfId="1458" priority="16" operator="equal">
      <formula>"Friidrett"</formula>
    </cfRule>
  </conditionalFormatting>
  <conditionalFormatting sqref="C16:I43 C47:I74 C78:I105 C109:I136 C140:I167 C171:I198 C202:I229 C233:I260 C264:I291">
    <cfRule type="cellIs" dxfId="1457" priority="17" operator="equal">
      <formula>"Lacrosse"</formula>
    </cfRule>
  </conditionalFormatting>
  <conditionalFormatting sqref="C16:I43 C47:I74 C78:I105 C109:I136 C140:I167 C171:I198 C202:I229 C233:I260 C264:I291">
    <cfRule type="cellIs" dxfId="1456" priority="18" operator="equal">
      <formula>"Landhockey"</formula>
    </cfRule>
  </conditionalFormatting>
  <conditionalFormatting sqref="C16:I43 C47:I74 C78:I105 C109:I136 C140:I167 C171:I198 C202:I229 C233:I260 C264:I291">
    <cfRule type="cellIs" dxfId="1455" priority="19" operator="equal">
      <formula>"Rugby"</formula>
    </cfRule>
  </conditionalFormatting>
  <conditionalFormatting sqref="C16:I43 C47:I74 C78:I105 C109:I136 C140:I167 C171:I198 C202:I229 C233:I260 C264:I291">
    <cfRule type="cellIs" dxfId="1454" priority="20" operator="equal">
      <formula>"Tennis"</formula>
    </cfRule>
  </conditionalFormatting>
  <conditionalFormatting sqref="C16:I43 C47:I74 C78:I105 C109:I136 C140:I167 C171:I198 C202:I229 C233:I260 C264:I291">
    <cfRule type="cellIs" dxfId="1453" priority="21" operator="equal">
      <formula>"OBIK"</formula>
    </cfRule>
  </conditionalFormatting>
  <conditionalFormatting sqref="C16:I43 C47:I74 C78:I105 C109:I136 C140:I167 C171:I198 C202:I229 C233:I260 C264:I291">
    <cfRule type="containsText" dxfId="1452" priority="22" operator="containsText" text="tiltak">
      <formula>NOT(ISERROR(SEARCH(("tiltak"),(C16))))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Ellingsrud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Ellingsrud G11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33.333333333333329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83.333333333333329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110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2" t="s">
        <v>112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0.66666666666666663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33.333333333333329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451" priority="1" operator="equal">
      <formula>"Am. fotball"</formula>
    </cfRule>
  </conditionalFormatting>
  <conditionalFormatting sqref="C11:I38 C42:I69">
    <cfRule type="containsText" dxfId="1450" priority="2" operator="containsText" text="Baseball">
      <formula>NOT(ISERROR(SEARCH(("Baseball"),(C11))))</formula>
    </cfRule>
  </conditionalFormatting>
  <conditionalFormatting sqref="C11:I38 C42:I69">
    <cfRule type="cellIs" dxfId="1449" priority="3" operator="equal">
      <formula>"Cricket"</formula>
    </cfRule>
  </conditionalFormatting>
  <conditionalFormatting sqref="C11:I38 C42:I69">
    <cfRule type="cellIs" dxfId="1448" priority="4" operator="equal">
      <formula>"Fotball"</formula>
    </cfRule>
  </conditionalFormatting>
  <conditionalFormatting sqref="C11:I38 C42:I69">
    <cfRule type="cellIs" dxfId="1447" priority="5" operator="equal">
      <formula>"Friidrett"</formula>
    </cfRule>
  </conditionalFormatting>
  <conditionalFormatting sqref="C11:I38 C42:I69">
    <cfRule type="cellIs" dxfId="1446" priority="6" operator="equal">
      <formula>"Lacrosse"</formula>
    </cfRule>
  </conditionalFormatting>
  <conditionalFormatting sqref="C11:I38 C42:I69">
    <cfRule type="cellIs" dxfId="1445" priority="7" operator="equal">
      <formula>"Landhockey"</formula>
    </cfRule>
  </conditionalFormatting>
  <conditionalFormatting sqref="C11:I38 C42:I69">
    <cfRule type="cellIs" dxfId="1444" priority="8" operator="equal">
      <formula>"Rugby"</formula>
    </cfRule>
  </conditionalFormatting>
  <conditionalFormatting sqref="C11:I38 C42:I69">
    <cfRule type="cellIs" dxfId="1443" priority="9" operator="equal">
      <formula>"Tennis"</formula>
    </cfRule>
  </conditionalFormatting>
  <conditionalFormatting sqref="C11:I38 C42:I69">
    <cfRule type="cellIs" dxfId="1442" priority="10" operator="equal">
      <formula>"OBIK"</formula>
    </cfRule>
  </conditionalFormatting>
  <conditionalFormatting sqref="C11:I38 C42:I69">
    <cfRule type="containsText" dxfId="1441" priority="11" operator="containsText" text="tiltak">
      <formula>NOT(ISERROR(SEARCH(("tiltak"),(C11))))</formula>
    </cfRule>
  </conditionalFormatting>
  <conditionalFormatting sqref="G3:G7">
    <cfRule type="cellIs" dxfId="1440" priority="12" operator="greaterThan">
      <formula>0</formula>
    </cfRule>
  </conditionalFormatting>
  <conditionalFormatting sqref="H3:H7">
    <cfRule type="cellIs" dxfId="1439" priority="13" operator="greaterThan">
      <formula>0</formula>
    </cfRule>
  </conditionalFormatting>
  <conditionalFormatting sqref="I3:I7">
    <cfRule type="cellIs" dxfId="1438" priority="14" operator="greaterThan">
      <formula>0</formula>
    </cfRule>
  </conditionalFormatting>
  <conditionalFormatting sqref="J3:J7">
    <cfRule type="cellIs" dxfId="1437" priority="15" operator="greaterThan">
      <formula>0</formula>
    </cfRule>
  </conditionalFormatting>
  <conditionalFormatting sqref="K3:K7">
    <cfRule type="cellIs" dxfId="1436" priority="16" operator="greaterThan">
      <formula>0</formula>
    </cfRule>
  </conditionalFormatting>
  <conditionalFormatting sqref="L3:L7">
    <cfRule type="cellIs" dxfId="1435" priority="17" operator="greaterThan">
      <formula>0</formula>
    </cfRule>
  </conditionalFormatting>
  <conditionalFormatting sqref="M3:M7">
    <cfRule type="cellIs" dxfId="1434" priority="18" operator="greaterThan">
      <formula>0</formula>
    </cfRule>
  </conditionalFormatting>
  <conditionalFormatting sqref="N3:N7">
    <cfRule type="cellIs" dxfId="1433" priority="19" operator="greaterThan">
      <formula>0</formula>
    </cfRule>
  </conditionalFormatting>
  <conditionalFormatting sqref="O3:O7">
    <cfRule type="cellIs" dxfId="1432" priority="20" operator="greaterThan">
      <formula>0</formula>
    </cfRule>
  </conditionalFormatting>
  <conditionalFormatting sqref="P3:P7">
    <cfRule type="cellIs" dxfId="1431" priority="21" operator="greaterThan">
      <formula>0</formula>
    </cfRule>
  </conditionalFormatting>
  <conditionalFormatting sqref="Q3:Q7">
    <cfRule type="cellIs" dxfId="1430" priority="22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Frogner Stadion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34.5</v>
      </c>
      <c r="H3" s="42">
        <f t="shared" si="0"/>
        <v>0</v>
      </c>
      <c r="I3" s="42">
        <f t="shared" si="0"/>
        <v>0</v>
      </c>
      <c r="J3" s="42">
        <f t="shared" si="0"/>
        <v>13.5</v>
      </c>
      <c r="K3" s="42">
        <f t="shared" si="0"/>
        <v>0</v>
      </c>
      <c r="L3" s="42">
        <f t="shared" si="0"/>
        <v>2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34.5</v>
      </c>
      <c r="H7" s="46">
        <f t="shared" si="4"/>
        <v>0</v>
      </c>
      <c r="I7" s="46">
        <f t="shared" si="4"/>
        <v>0</v>
      </c>
      <c r="J7" s="46">
        <f t="shared" si="4"/>
        <v>13.5</v>
      </c>
      <c r="K7" s="46">
        <f t="shared" si="4"/>
        <v>0</v>
      </c>
      <c r="L7" s="46">
        <f t="shared" si="4"/>
        <v>2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116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7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7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7</v>
      </c>
      <c r="I15" s="59" t="s">
        <v>7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7</v>
      </c>
      <c r="I16" s="59" t="s">
        <v>7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7</v>
      </c>
      <c r="I17" s="59" t="s">
        <v>7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7</v>
      </c>
      <c r="I18" s="59" t="s">
        <v>7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7</v>
      </c>
      <c r="I19" s="59" t="s">
        <v>7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7</v>
      </c>
      <c r="I20" s="59" t="s">
        <v>7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7</v>
      </c>
      <c r="I21" s="59" t="s">
        <v>7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7</v>
      </c>
      <c r="I22" s="59" t="s">
        <v>7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7</v>
      </c>
      <c r="I23" s="59" t="s">
        <v>7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7</v>
      </c>
      <c r="I24" s="59" t="s">
        <v>7</v>
      </c>
    </row>
    <row r="25" spans="1:9" ht="12.75" x14ac:dyDescent="0.2">
      <c r="A25" s="52" t="s">
        <v>56</v>
      </c>
      <c r="B25" s="52" t="s">
        <v>57</v>
      </c>
      <c r="C25" s="59" t="s">
        <v>7</v>
      </c>
      <c r="D25" s="59" t="s">
        <v>7</v>
      </c>
      <c r="E25" s="59" t="s">
        <v>7</v>
      </c>
      <c r="F25" s="59" t="s">
        <v>7</v>
      </c>
      <c r="G25" s="53" t="s">
        <v>11</v>
      </c>
      <c r="H25" s="59" t="s">
        <v>7</v>
      </c>
      <c r="I25" s="59" t="s">
        <v>7</v>
      </c>
    </row>
    <row r="26" spans="1:9" ht="12.75" x14ac:dyDescent="0.2">
      <c r="A26" s="52" t="s">
        <v>57</v>
      </c>
      <c r="B26" s="52" t="s">
        <v>58</v>
      </c>
      <c r="C26" s="59" t="s">
        <v>7</v>
      </c>
      <c r="D26" s="59" t="s">
        <v>7</v>
      </c>
      <c r="E26" s="59" t="s">
        <v>7</v>
      </c>
      <c r="F26" s="59" t="s">
        <v>7</v>
      </c>
      <c r="G26" s="53" t="s">
        <v>11</v>
      </c>
      <c r="H26" s="59" t="s">
        <v>7</v>
      </c>
      <c r="I26" s="59" t="s">
        <v>7</v>
      </c>
    </row>
    <row r="27" spans="1:9" ht="12.75" x14ac:dyDescent="0.2">
      <c r="A27" s="52" t="s">
        <v>58</v>
      </c>
      <c r="B27" s="52" t="s">
        <v>59</v>
      </c>
      <c r="C27" s="59" t="s">
        <v>7</v>
      </c>
      <c r="D27" s="59" t="s">
        <v>7</v>
      </c>
      <c r="E27" s="59" t="s">
        <v>7</v>
      </c>
      <c r="F27" s="59" t="s">
        <v>7</v>
      </c>
      <c r="G27" s="53" t="s">
        <v>11</v>
      </c>
      <c r="H27" s="59" t="s">
        <v>7</v>
      </c>
      <c r="I27" s="59" t="s">
        <v>7</v>
      </c>
    </row>
    <row r="28" spans="1:9" ht="12.75" x14ac:dyDescent="0.2">
      <c r="A28" s="52" t="s">
        <v>59</v>
      </c>
      <c r="B28" s="52" t="s">
        <v>60</v>
      </c>
      <c r="C28" s="59" t="s">
        <v>7</v>
      </c>
      <c r="D28" s="59" t="s">
        <v>7</v>
      </c>
      <c r="E28" s="59" t="s">
        <v>7</v>
      </c>
      <c r="F28" s="59" t="s">
        <v>7</v>
      </c>
      <c r="G28" s="53" t="s">
        <v>11</v>
      </c>
      <c r="H28" s="59" t="s">
        <v>7</v>
      </c>
      <c r="I28" s="59" t="s">
        <v>7</v>
      </c>
    </row>
    <row r="29" spans="1:9" ht="12.75" x14ac:dyDescent="0.2">
      <c r="A29" s="52" t="s">
        <v>60</v>
      </c>
      <c r="B29" s="52" t="s">
        <v>61</v>
      </c>
      <c r="C29" s="59" t="s">
        <v>7</v>
      </c>
      <c r="D29" s="59" t="s">
        <v>7</v>
      </c>
      <c r="E29" s="59" t="s">
        <v>7</v>
      </c>
      <c r="F29" s="59" t="s">
        <v>7</v>
      </c>
      <c r="G29" s="53" t="s">
        <v>11</v>
      </c>
      <c r="H29" s="59" t="s">
        <v>7</v>
      </c>
      <c r="I29" s="59" t="s">
        <v>7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9" t="s">
        <v>7</v>
      </c>
      <c r="E30" s="53" t="s">
        <v>11</v>
      </c>
      <c r="F30" s="59" t="s">
        <v>7</v>
      </c>
      <c r="G30" s="59" t="s">
        <v>7</v>
      </c>
      <c r="H30" s="59" t="s">
        <v>7</v>
      </c>
      <c r="I30" s="59" t="s">
        <v>7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9" t="s">
        <v>7</v>
      </c>
      <c r="E31" s="53" t="s">
        <v>11</v>
      </c>
      <c r="F31" s="59" t="s">
        <v>7</v>
      </c>
      <c r="G31" s="59" t="s">
        <v>7</v>
      </c>
      <c r="H31" s="59" t="s">
        <v>7</v>
      </c>
      <c r="I31" s="59" t="s">
        <v>7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9" t="s">
        <v>7</v>
      </c>
      <c r="E32" s="53" t="s">
        <v>11</v>
      </c>
      <c r="F32" s="59" t="s">
        <v>7</v>
      </c>
      <c r="G32" s="59" t="s">
        <v>7</v>
      </c>
      <c r="H32" s="59" t="s">
        <v>7</v>
      </c>
      <c r="I32" s="59" t="s">
        <v>7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9" t="s">
        <v>13</v>
      </c>
      <c r="H33" s="50"/>
      <c r="I33" s="59" t="s">
        <v>7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9" t="s">
        <v>13</v>
      </c>
      <c r="H34" s="50"/>
      <c r="I34" s="59" t="s">
        <v>7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9" t="s">
        <v>13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9" t="s">
        <v>13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429" priority="1" operator="equal">
      <formula>"Am. fotball"</formula>
    </cfRule>
  </conditionalFormatting>
  <conditionalFormatting sqref="C11:I38">
    <cfRule type="containsText" dxfId="1428" priority="2" operator="containsText" text="Baseball">
      <formula>NOT(ISERROR(SEARCH(("Baseball"),(C11))))</formula>
    </cfRule>
  </conditionalFormatting>
  <conditionalFormatting sqref="C11:I38">
    <cfRule type="cellIs" dxfId="1427" priority="3" operator="equal">
      <formula>"Cricket"</formula>
    </cfRule>
  </conditionalFormatting>
  <conditionalFormatting sqref="C11:I38">
    <cfRule type="cellIs" dxfId="1426" priority="4" operator="equal">
      <formula>"Fotball"</formula>
    </cfRule>
  </conditionalFormatting>
  <conditionalFormatting sqref="C11:I38">
    <cfRule type="cellIs" dxfId="1425" priority="5" operator="equal">
      <formula>"Friidrett"</formula>
    </cfRule>
  </conditionalFormatting>
  <conditionalFormatting sqref="C11:I38">
    <cfRule type="cellIs" dxfId="1424" priority="6" operator="equal">
      <formula>"Lacrosse"</formula>
    </cfRule>
  </conditionalFormatting>
  <conditionalFormatting sqref="C11:I38">
    <cfRule type="cellIs" dxfId="1423" priority="7" operator="equal">
      <formula>"Landhockey"</formula>
    </cfRule>
  </conditionalFormatting>
  <conditionalFormatting sqref="C11:I38">
    <cfRule type="cellIs" dxfId="1422" priority="8" operator="equal">
      <formula>"Rugby"</formula>
    </cfRule>
  </conditionalFormatting>
  <conditionalFormatting sqref="C11:I38">
    <cfRule type="cellIs" dxfId="1421" priority="9" operator="equal">
      <formula>"Tennis"</formula>
    </cfRule>
  </conditionalFormatting>
  <conditionalFormatting sqref="C11:I38">
    <cfRule type="cellIs" dxfId="1420" priority="10" operator="equal">
      <formula>"OBIK"</formula>
    </cfRule>
  </conditionalFormatting>
  <conditionalFormatting sqref="C11:I38">
    <cfRule type="containsText" dxfId="1419" priority="11" operator="containsText" text="tiltak">
      <formula>NOT(ISERROR(SEARCH(("tiltak"),(C11))))</formula>
    </cfRule>
  </conditionalFormatting>
  <conditionalFormatting sqref="G3:G7">
    <cfRule type="cellIs" dxfId="1418" priority="12" operator="greaterThan">
      <formula>0</formula>
    </cfRule>
  </conditionalFormatting>
  <conditionalFormatting sqref="H3:H7">
    <cfRule type="cellIs" dxfId="1417" priority="13" operator="greaterThan">
      <formula>0</formula>
    </cfRule>
  </conditionalFormatting>
  <conditionalFormatting sqref="I3:I7">
    <cfRule type="cellIs" dxfId="1416" priority="14" operator="greaterThan">
      <formula>0</formula>
    </cfRule>
  </conditionalFormatting>
  <conditionalFormatting sqref="J3:J7">
    <cfRule type="cellIs" dxfId="1415" priority="15" operator="greaterThan">
      <formula>0</formula>
    </cfRule>
  </conditionalFormatting>
  <conditionalFormatting sqref="K3:K7">
    <cfRule type="cellIs" dxfId="1414" priority="16" operator="greaterThan">
      <formula>0</formula>
    </cfRule>
  </conditionalFormatting>
  <conditionalFormatting sqref="L3:L7">
    <cfRule type="cellIs" dxfId="1413" priority="17" operator="greaterThan">
      <formula>0</formula>
    </cfRule>
  </conditionalFormatting>
  <conditionalFormatting sqref="M3:M7">
    <cfRule type="cellIs" dxfId="1412" priority="18" operator="greaterThan">
      <formula>0</formula>
    </cfRule>
  </conditionalFormatting>
  <conditionalFormatting sqref="N3:N7">
    <cfRule type="cellIs" dxfId="1411" priority="19" operator="greaterThan">
      <formula>0</formula>
    </cfRule>
  </conditionalFormatting>
  <conditionalFormatting sqref="O3:O7">
    <cfRule type="cellIs" dxfId="1410" priority="20" operator="greaterThan">
      <formula>0</formula>
    </cfRule>
  </conditionalFormatting>
  <conditionalFormatting sqref="P3:P7">
    <cfRule type="cellIs" dxfId="1409" priority="21" operator="greaterThan">
      <formula>0</formula>
    </cfRule>
  </conditionalFormatting>
  <conditionalFormatting sqref="Q3:Q7">
    <cfRule type="cellIs" dxfId="1408" priority="22" operator="greater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7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17" ht="30" customHeight="1" x14ac:dyDescent="0.25">
      <c r="A1" s="66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17" ht="12.75" x14ac:dyDescent="0.2">
      <c r="A3" s="73" t="str">
        <f>A17</f>
        <v>Frogner Tennis Gr1</v>
      </c>
      <c r="B3" s="67"/>
      <c r="C3" s="67"/>
      <c r="D3" s="38" t="str">
        <f>L19</f>
        <v>7er</v>
      </c>
      <c r="E3" s="38" t="str">
        <f>L20</f>
        <v>Nei</v>
      </c>
      <c r="F3" s="39" t="str">
        <f>L21</f>
        <v>Grus</v>
      </c>
      <c r="G3" s="41">
        <f t="shared" ref="G3:Q3" si="0">(COUNTIF($C$19:$I$46,G2)/2)*$L$22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8.3333333333333321</v>
      </c>
    </row>
    <row r="4" spans="1:17" ht="12.75" x14ac:dyDescent="0.2">
      <c r="A4" s="73" t="str">
        <f>A48</f>
        <v>Frogner Tennis HC2</v>
      </c>
      <c r="B4" s="67"/>
      <c r="C4" s="67"/>
      <c r="D4" s="38" t="str">
        <f>L50</f>
        <v>7er</v>
      </c>
      <c r="E4" s="38" t="str">
        <f>L51</f>
        <v>Nei</v>
      </c>
      <c r="F4" s="39" t="str">
        <f>L52</f>
        <v>Kunstgress</v>
      </c>
      <c r="G4" s="41">
        <f t="shared" ref="G4:Q4" si="1">(COUNTIF($C$50:$I$77,G2)/2)*$L$53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17" ht="12.75" x14ac:dyDescent="0.2">
      <c r="A5" s="73" t="str">
        <f>A79</f>
        <v>Frogner Tennis Gr3</v>
      </c>
      <c r="B5" s="67"/>
      <c r="C5" s="67"/>
      <c r="D5" s="38" t="str">
        <f>L81</f>
        <v>7er</v>
      </c>
      <c r="E5" s="38" t="str">
        <f>L82</f>
        <v>Nei</v>
      </c>
      <c r="F5" s="39" t="str">
        <f>L83</f>
        <v>Grus</v>
      </c>
      <c r="G5" s="41">
        <f t="shared" ref="G5:Q5" si="2">(COUNTIF($C$81:$I$108,G2)/2)*$L$84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8.3333333333333321</v>
      </c>
    </row>
    <row r="6" spans="1:17" ht="12.75" x14ac:dyDescent="0.2">
      <c r="A6" s="73" t="str">
        <f>A110</f>
        <v>Frogner Tennis HC4</v>
      </c>
      <c r="B6" s="67"/>
      <c r="C6" s="67"/>
      <c r="D6" s="38" t="str">
        <f>L112</f>
        <v>7er</v>
      </c>
      <c r="E6" s="38" t="str">
        <f>L113</f>
        <v>Nei</v>
      </c>
      <c r="F6" s="39" t="str">
        <f>L114</f>
        <v>Kunstgress</v>
      </c>
      <c r="G6" s="41">
        <f t="shared" ref="G6:Q6" si="3">(COUNTIF($C$112:$I$139,G2)/2)*$L$115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17" ht="12.75" x14ac:dyDescent="0.2">
      <c r="A7" s="73" t="str">
        <f>A141</f>
        <v>Frogner Tennis Gr5</v>
      </c>
      <c r="B7" s="67"/>
      <c r="C7" s="67"/>
      <c r="D7" s="38" t="str">
        <f>L143</f>
        <v>7er</v>
      </c>
      <c r="E7" s="38" t="str">
        <f>L144</f>
        <v>Nei</v>
      </c>
      <c r="F7" s="39" t="str">
        <f>L145</f>
        <v>Grus</v>
      </c>
      <c r="G7" s="41">
        <f t="shared" ref="G7:Q7" si="4">(COUNTIF($C$143:$I$170,G2)/2)*$L$146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8.3333333333333321</v>
      </c>
      <c r="P7" s="42">
        <f t="shared" si="4"/>
        <v>0</v>
      </c>
      <c r="Q7" s="42">
        <f t="shared" si="4"/>
        <v>0</v>
      </c>
    </row>
    <row r="8" spans="1:17" ht="12.75" x14ac:dyDescent="0.2">
      <c r="A8" s="73" t="str">
        <f>A172</f>
        <v>Frogner Tennis Gr6</v>
      </c>
      <c r="B8" s="67"/>
      <c r="C8" s="67"/>
      <c r="D8" s="38" t="str">
        <f>L174</f>
        <v>7er</v>
      </c>
      <c r="E8" s="38" t="str">
        <f>L175</f>
        <v>Nei</v>
      </c>
      <c r="F8" s="39" t="str">
        <f>L176</f>
        <v>Grus</v>
      </c>
      <c r="G8" s="41">
        <f t="shared" ref="G8:Q8" si="5">(COUNTIF($C$173:$I$201,G2)/2)*$L$177</f>
        <v>0</v>
      </c>
      <c r="H8" s="42">
        <f t="shared" si="5"/>
        <v>0</v>
      </c>
      <c r="I8" s="42">
        <f t="shared" si="5"/>
        <v>0</v>
      </c>
      <c r="J8" s="42">
        <f t="shared" si="5"/>
        <v>0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8.3333333333333321</v>
      </c>
      <c r="P8" s="42">
        <f t="shared" si="5"/>
        <v>0</v>
      </c>
      <c r="Q8" s="42">
        <f t="shared" si="5"/>
        <v>0</v>
      </c>
    </row>
    <row r="9" spans="1:17" ht="12.75" x14ac:dyDescent="0.2">
      <c r="A9" s="73" t="str">
        <f>A203</f>
        <v>Frogner Tennis Gr7</v>
      </c>
      <c r="B9" s="67"/>
      <c r="C9" s="67"/>
      <c r="D9" s="38" t="str">
        <f>L205</f>
        <v>7er</v>
      </c>
      <c r="E9" s="38" t="str">
        <f>L206</f>
        <v>Nei</v>
      </c>
      <c r="F9" s="39" t="str">
        <f>L207</f>
        <v>Grus</v>
      </c>
      <c r="G9" s="41">
        <f t="shared" ref="G9:Q9" si="6">(COUNTIF($C$205:$I$232,G2)/2)*$L$208</f>
        <v>0</v>
      </c>
      <c r="H9" s="42">
        <f t="shared" si="6"/>
        <v>0</v>
      </c>
      <c r="I9" s="42">
        <f t="shared" si="6"/>
        <v>0</v>
      </c>
      <c r="J9" s="42">
        <f t="shared" si="6"/>
        <v>0</v>
      </c>
      <c r="K9" s="42">
        <f t="shared" si="6"/>
        <v>0</v>
      </c>
      <c r="L9" s="42">
        <f t="shared" si="6"/>
        <v>0</v>
      </c>
      <c r="M9" s="42">
        <f t="shared" si="6"/>
        <v>0</v>
      </c>
      <c r="N9" s="42">
        <f t="shared" si="6"/>
        <v>0</v>
      </c>
      <c r="O9" s="42">
        <f t="shared" si="6"/>
        <v>8.3333333333333321</v>
      </c>
      <c r="P9" s="42">
        <f t="shared" si="6"/>
        <v>0</v>
      </c>
      <c r="Q9" s="42">
        <f t="shared" si="6"/>
        <v>0</v>
      </c>
    </row>
    <row r="10" spans="1:17" ht="12.75" x14ac:dyDescent="0.2">
      <c r="A10" s="73" t="str">
        <f>A234</f>
        <v>Frogner Tennis Gr8</v>
      </c>
      <c r="B10" s="67"/>
      <c r="C10" s="67"/>
      <c r="D10" s="38" t="str">
        <f>L236</f>
        <v>7er</v>
      </c>
      <c r="E10" s="38" t="str">
        <f>L237</f>
        <v>Nei</v>
      </c>
      <c r="F10" s="39" t="str">
        <f>L238</f>
        <v>Grus</v>
      </c>
      <c r="G10" s="41">
        <f t="shared" ref="G10:Q10" si="7">(COUNTIF($C$236:$I$263,G2)/2)*$L$239</f>
        <v>0</v>
      </c>
      <c r="H10" s="42">
        <f t="shared" si="7"/>
        <v>0</v>
      </c>
      <c r="I10" s="42">
        <f t="shared" si="7"/>
        <v>0</v>
      </c>
      <c r="J10" s="42">
        <f t="shared" si="7"/>
        <v>0</v>
      </c>
      <c r="K10" s="42">
        <f t="shared" si="7"/>
        <v>0</v>
      </c>
      <c r="L10" s="42">
        <f t="shared" si="7"/>
        <v>0</v>
      </c>
      <c r="M10" s="42">
        <f t="shared" si="7"/>
        <v>0</v>
      </c>
      <c r="N10" s="42">
        <f t="shared" si="7"/>
        <v>0</v>
      </c>
      <c r="O10" s="42">
        <f t="shared" si="7"/>
        <v>8.3333333333333321</v>
      </c>
      <c r="P10" s="42">
        <f t="shared" si="7"/>
        <v>0</v>
      </c>
      <c r="Q10" s="42">
        <f t="shared" si="7"/>
        <v>0</v>
      </c>
    </row>
    <row r="11" spans="1:17" ht="12.75" x14ac:dyDescent="0.2">
      <c r="A11" s="73" t="str">
        <f>A265</f>
        <v>Frogner Tennis Gr9</v>
      </c>
      <c r="B11" s="67"/>
      <c r="C11" s="67"/>
      <c r="D11" s="38" t="str">
        <f>L267</f>
        <v>7er</v>
      </c>
      <c r="E11" s="38" t="str">
        <f>L268</f>
        <v>Nei</v>
      </c>
      <c r="F11" s="39" t="str">
        <f>L269</f>
        <v>Grus</v>
      </c>
      <c r="G11" s="41">
        <f t="shared" ref="G11:Q11" si="8">(COUNTIF($C$267:$I$294,G2)/2)*$L$270</f>
        <v>0</v>
      </c>
      <c r="H11" s="42">
        <f t="shared" si="8"/>
        <v>0</v>
      </c>
      <c r="I11" s="42">
        <f t="shared" si="8"/>
        <v>0</v>
      </c>
      <c r="J11" s="42">
        <f t="shared" si="8"/>
        <v>0</v>
      </c>
      <c r="K11" s="42">
        <f t="shared" si="8"/>
        <v>0</v>
      </c>
      <c r="L11" s="42">
        <f t="shared" si="8"/>
        <v>0</v>
      </c>
      <c r="M11" s="42">
        <f t="shared" si="8"/>
        <v>0</v>
      </c>
      <c r="N11" s="42">
        <f t="shared" si="8"/>
        <v>0</v>
      </c>
      <c r="O11" s="42">
        <f t="shared" si="8"/>
        <v>8.3333333333333321</v>
      </c>
      <c r="P11" s="42">
        <f t="shared" si="8"/>
        <v>0</v>
      </c>
      <c r="Q11" s="42">
        <f t="shared" si="8"/>
        <v>0</v>
      </c>
    </row>
    <row r="12" spans="1:17" ht="12.75" x14ac:dyDescent="0.2">
      <c r="A12" s="73" t="str">
        <f>A296</f>
        <v>Frogner Tennis Gr10</v>
      </c>
      <c r="B12" s="67"/>
      <c r="C12" s="67"/>
      <c r="D12" s="38" t="str">
        <f>L298</f>
        <v>7er</v>
      </c>
      <c r="E12" s="38" t="str">
        <f>L299</f>
        <v>Nei</v>
      </c>
      <c r="F12" s="39" t="str">
        <f>L300</f>
        <v>Grus</v>
      </c>
      <c r="G12" s="41">
        <f t="shared" ref="G12:Q12" si="9">(COUNTIF($C$298:$I$325,G2)/2)*$L$301</f>
        <v>0</v>
      </c>
      <c r="H12" s="42">
        <f t="shared" si="9"/>
        <v>0</v>
      </c>
      <c r="I12" s="42">
        <f t="shared" si="9"/>
        <v>0</v>
      </c>
      <c r="J12" s="42">
        <f t="shared" si="9"/>
        <v>0</v>
      </c>
      <c r="K12" s="42">
        <f t="shared" si="9"/>
        <v>0</v>
      </c>
      <c r="L12" s="42">
        <f t="shared" si="9"/>
        <v>0</v>
      </c>
      <c r="M12" s="42">
        <f t="shared" si="9"/>
        <v>0</v>
      </c>
      <c r="N12" s="42">
        <f t="shared" si="9"/>
        <v>0</v>
      </c>
      <c r="O12" s="42">
        <f t="shared" si="9"/>
        <v>8.3333333333333321</v>
      </c>
      <c r="P12" s="42">
        <f t="shared" si="9"/>
        <v>0</v>
      </c>
      <c r="Q12" s="42">
        <f t="shared" si="9"/>
        <v>0</v>
      </c>
    </row>
    <row r="13" spans="1:17" ht="12.75" x14ac:dyDescent="0.2">
      <c r="A13" s="73" t="str">
        <f>A327</f>
        <v>Frogner Tennis Gr11</v>
      </c>
      <c r="B13" s="67"/>
      <c r="C13" s="67"/>
      <c r="D13" s="38" t="str">
        <f>L329</f>
        <v>7er</v>
      </c>
      <c r="E13" s="38" t="str">
        <f>L330</f>
        <v>Nei</v>
      </c>
      <c r="F13" s="39" t="str">
        <f>L331</f>
        <v>Grus</v>
      </c>
      <c r="G13" s="41">
        <f t="shared" ref="G13:Q13" si="10">(COUNTIF($C$329:$I$356,G2)/2)*$L$332</f>
        <v>0</v>
      </c>
      <c r="H13" s="42">
        <f t="shared" si="10"/>
        <v>0</v>
      </c>
      <c r="I13" s="42">
        <f t="shared" si="10"/>
        <v>0</v>
      </c>
      <c r="J13" s="42">
        <f t="shared" si="10"/>
        <v>0</v>
      </c>
      <c r="K13" s="42">
        <f t="shared" si="10"/>
        <v>0</v>
      </c>
      <c r="L13" s="42">
        <f t="shared" si="10"/>
        <v>0</v>
      </c>
      <c r="M13" s="42">
        <f t="shared" si="10"/>
        <v>0</v>
      </c>
      <c r="N13" s="42">
        <f t="shared" si="10"/>
        <v>0</v>
      </c>
      <c r="O13" s="42">
        <f t="shared" si="10"/>
        <v>0</v>
      </c>
      <c r="P13" s="42">
        <f t="shared" si="10"/>
        <v>0</v>
      </c>
      <c r="Q13" s="42">
        <f t="shared" si="10"/>
        <v>8.3333333333333321</v>
      </c>
    </row>
    <row r="14" spans="1:17" ht="12.75" x14ac:dyDescent="0.2">
      <c r="A14" s="73" t="str">
        <f>A358</f>
        <v>Frogner Tennis HC12</v>
      </c>
      <c r="B14" s="67"/>
      <c r="C14" s="67"/>
      <c r="D14" s="38" t="str">
        <f>L360</f>
        <v>7er</v>
      </c>
      <c r="E14" s="38" t="str">
        <f>L361</f>
        <v>Nei</v>
      </c>
      <c r="F14" s="39" t="str">
        <f>L362</f>
        <v>Kunstgress</v>
      </c>
      <c r="G14" s="41">
        <f t="shared" ref="G14:Q14" si="11">(COUNTIF($C$360:$I$387,G2)/2)*$L$363</f>
        <v>0</v>
      </c>
      <c r="H14" s="42">
        <f t="shared" si="11"/>
        <v>0</v>
      </c>
      <c r="I14" s="42">
        <f t="shared" si="11"/>
        <v>0</v>
      </c>
      <c r="J14" s="42">
        <f t="shared" si="11"/>
        <v>0</v>
      </c>
      <c r="K14" s="42">
        <f t="shared" si="11"/>
        <v>0</v>
      </c>
      <c r="L14" s="42">
        <f t="shared" si="11"/>
        <v>0</v>
      </c>
      <c r="M14" s="42">
        <f t="shared" si="11"/>
        <v>0</v>
      </c>
      <c r="N14" s="42">
        <f t="shared" si="11"/>
        <v>0</v>
      </c>
      <c r="O14" s="42">
        <f t="shared" si="11"/>
        <v>8.3333333333333321</v>
      </c>
      <c r="P14" s="42">
        <f t="shared" si="11"/>
        <v>0</v>
      </c>
      <c r="Q14" s="42">
        <f t="shared" si="11"/>
        <v>0</v>
      </c>
    </row>
    <row r="15" spans="1:17" ht="12.75" x14ac:dyDescent="0.2">
      <c r="A15" s="74" t="s">
        <v>28</v>
      </c>
      <c r="B15" s="75"/>
      <c r="C15" s="75"/>
      <c r="D15" s="44"/>
      <c r="E15" s="44"/>
      <c r="F15" s="44"/>
      <c r="G15" s="45">
        <f t="shared" ref="G15:Q15" si="12">SUM(G3:G13)</f>
        <v>0</v>
      </c>
      <c r="H15" s="46">
        <f t="shared" si="12"/>
        <v>0</v>
      </c>
      <c r="I15" s="46">
        <f t="shared" si="12"/>
        <v>0</v>
      </c>
      <c r="J15" s="46">
        <f t="shared" si="12"/>
        <v>0</v>
      </c>
      <c r="K15" s="46">
        <f t="shared" si="12"/>
        <v>0</v>
      </c>
      <c r="L15" s="46">
        <f t="shared" si="12"/>
        <v>0</v>
      </c>
      <c r="M15" s="46">
        <f t="shared" si="12"/>
        <v>0</v>
      </c>
      <c r="N15" s="46">
        <f t="shared" si="12"/>
        <v>0</v>
      </c>
      <c r="O15" s="46">
        <f t="shared" si="12"/>
        <v>49.999999999999986</v>
      </c>
      <c r="P15" s="46">
        <f t="shared" si="12"/>
        <v>0</v>
      </c>
      <c r="Q15" s="46">
        <f t="shared" si="12"/>
        <v>24.999999999999996</v>
      </c>
    </row>
    <row r="16" spans="1:17" ht="15.75" customHeight="1" x14ac:dyDescent="0.2">
      <c r="A16" s="67"/>
      <c r="B16" s="67"/>
      <c r="C16" s="67"/>
    </row>
    <row r="17" spans="1:25" ht="22.5" customHeight="1" x14ac:dyDescent="0.25">
      <c r="A17" s="76" t="s">
        <v>122</v>
      </c>
      <c r="B17" s="69"/>
      <c r="C17" s="69"/>
      <c r="D17" s="69"/>
      <c r="E17" s="69"/>
      <c r="F17" s="69"/>
      <c r="G17" s="69"/>
      <c r="H17" s="69"/>
      <c r="I17" s="7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2.75" x14ac:dyDescent="0.2">
      <c r="A18" s="48" t="s">
        <v>30</v>
      </c>
      <c r="B18" s="48" t="s">
        <v>31</v>
      </c>
      <c r="C18" s="48" t="s">
        <v>32</v>
      </c>
      <c r="D18" s="48" t="s">
        <v>33</v>
      </c>
      <c r="E18" s="48" t="s">
        <v>34</v>
      </c>
      <c r="F18" s="48" t="s">
        <v>35</v>
      </c>
      <c r="G18" s="48" t="s">
        <v>36</v>
      </c>
      <c r="H18" s="48" t="s">
        <v>37</v>
      </c>
      <c r="I18" s="48" t="s">
        <v>38</v>
      </c>
      <c r="K18" s="38" t="s">
        <v>39</v>
      </c>
      <c r="L18" s="42">
        <v>50</v>
      </c>
    </row>
    <row r="19" spans="1:25" ht="12.75" x14ac:dyDescent="0.2">
      <c r="A19" s="49" t="s">
        <v>40</v>
      </c>
      <c r="B19" s="49" t="s">
        <v>41</v>
      </c>
      <c r="C19" s="50"/>
      <c r="D19" s="50"/>
      <c r="E19" s="50"/>
      <c r="F19" s="50"/>
      <c r="G19" s="50"/>
      <c r="H19" s="50"/>
      <c r="I19" s="50"/>
      <c r="K19" s="38" t="s">
        <v>0</v>
      </c>
      <c r="L19" s="57" t="s">
        <v>10</v>
      </c>
    </row>
    <row r="20" spans="1:25" ht="12.75" x14ac:dyDescent="0.2">
      <c r="A20" s="49" t="s">
        <v>41</v>
      </c>
      <c r="B20" s="52" t="s">
        <v>42</v>
      </c>
      <c r="C20" s="50"/>
      <c r="D20" s="50"/>
      <c r="E20" s="50"/>
      <c r="F20" s="50"/>
      <c r="G20" s="50"/>
      <c r="H20" s="50"/>
      <c r="I20" s="50"/>
      <c r="K20" s="38" t="s">
        <v>5</v>
      </c>
      <c r="L20" s="57" t="s">
        <v>17</v>
      </c>
    </row>
    <row r="21" spans="1:25" ht="12.75" x14ac:dyDescent="0.2">
      <c r="A21" s="52" t="s">
        <v>42</v>
      </c>
      <c r="B21" s="52" t="s">
        <v>43</v>
      </c>
      <c r="C21" s="50"/>
      <c r="D21" s="50"/>
      <c r="E21" s="50"/>
      <c r="F21" s="50"/>
      <c r="G21" s="50"/>
      <c r="H21" s="59" t="s">
        <v>22</v>
      </c>
      <c r="I21" s="50"/>
      <c r="K21" s="38" t="s">
        <v>6</v>
      </c>
      <c r="L21" s="54" t="s">
        <v>23</v>
      </c>
    </row>
    <row r="22" spans="1:25" ht="12.75" x14ac:dyDescent="0.2">
      <c r="A22" s="52" t="s">
        <v>43</v>
      </c>
      <c r="B22" s="52" t="s">
        <v>44</v>
      </c>
      <c r="C22" s="50"/>
      <c r="D22" s="50"/>
      <c r="E22" s="50"/>
      <c r="F22" s="50"/>
      <c r="G22" s="50"/>
      <c r="H22" s="59" t="s">
        <v>22</v>
      </c>
      <c r="I22" s="50"/>
      <c r="K22" s="38" t="s">
        <v>45</v>
      </c>
      <c r="L22" s="42">
        <f>VLOOKUP(L19,Parametere!$A$2:$B$5,2,FALSE)*VLOOKUP(L20,Parametere!$A$8:$B$9,2,FALSE)*VLOOKUP(L21,Parametere!$A$12:$B$14,2,FALSE)</f>
        <v>0.16666666666666666</v>
      </c>
    </row>
    <row r="23" spans="1:25" ht="12.75" x14ac:dyDescent="0.2">
      <c r="A23" s="52" t="s">
        <v>44</v>
      </c>
      <c r="B23" s="52" t="s">
        <v>46</v>
      </c>
      <c r="C23" s="50"/>
      <c r="D23" s="50"/>
      <c r="E23" s="50"/>
      <c r="F23" s="50"/>
      <c r="G23" s="50"/>
      <c r="H23" s="59" t="s">
        <v>22</v>
      </c>
      <c r="I23" s="59" t="s">
        <v>22</v>
      </c>
      <c r="K23" s="55" t="s">
        <v>47</v>
      </c>
      <c r="L23" s="56">
        <f>L18*L22</f>
        <v>8.3333333333333321</v>
      </c>
    </row>
    <row r="24" spans="1:25" ht="12.75" x14ac:dyDescent="0.2">
      <c r="A24" s="52" t="s">
        <v>46</v>
      </c>
      <c r="B24" s="52" t="s">
        <v>48</v>
      </c>
      <c r="C24" s="50"/>
      <c r="D24" s="50"/>
      <c r="E24" s="50"/>
      <c r="F24" s="50"/>
      <c r="G24" s="50"/>
      <c r="H24" s="59" t="s">
        <v>22</v>
      </c>
      <c r="I24" s="59" t="s">
        <v>22</v>
      </c>
    </row>
    <row r="25" spans="1:25" ht="12.75" x14ac:dyDescent="0.2">
      <c r="A25" s="52" t="s">
        <v>48</v>
      </c>
      <c r="B25" s="52" t="s">
        <v>49</v>
      </c>
      <c r="C25" s="50"/>
      <c r="D25" s="50"/>
      <c r="E25" s="50"/>
      <c r="F25" s="50"/>
      <c r="G25" s="50"/>
      <c r="H25" s="59" t="s">
        <v>22</v>
      </c>
      <c r="I25" s="59" t="s">
        <v>22</v>
      </c>
    </row>
    <row r="26" spans="1:25" ht="12.75" x14ac:dyDescent="0.2">
      <c r="A26" s="52" t="s">
        <v>49</v>
      </c>
      <c r="B26" s="52" t="s">
        <v>50</v>
      </c>
      <c r="C26" s="50"/>
      <c r="D26" s="50"/>
      <c r="E26" s="50"/>
      <c r="F26" s="50"/>
      <c r="G26" s="50"/>
      <c r="H26" s="59" t="s">
        <v>22</v>
      </c>
      <c r="I26" s="59" t="s">
        <v>22</v>
      </c>
    </row>
    <row r="27" spans="1:25" ht="12.75" x14ac:dyDescent="0.2">
      <c r="A27" s="52" t="s">
        <v>50</v>
      </c>
      <c r="B27" s="52" t="s">
        <v>51</v>
      </c>
      <c r="C27" s="50"/>
      <c r="D27" s="50"/>
      <c r="E27" s="50"/>
      <c r="F27" s="50"/>
      <c r="G27" s="50"/>
      <c r="H27" s="59" t="s">
        <v>22</v>
      </c>
      <c r="I27" s="59" t="s">
        <v>22</v>
      </c>
    </row>
    <row r="28" spans="1:25" ht="12.75" x14ac:dyDescent="0.2">
      <c r="A28" s="52" t="s">
        <v>51</v>
      </c>
      <c r="B28" s="52" t="s">
        <v>52</v>
      </c>
      <c r="C28" s="50"/>
      <c r="D28" s="50"/>
      <c r="E28" s="50"/>
      <c r="F28" s="50"/>
      <c r="G28" s="50"/>
      <c r="H28" s="59" t="s">
        <v>22</v>
      </c>
      <c r="I28" s="59" t="s">
        <v>22</v>
      </c>
    </row>
    <row r="29" spans="1:25" ht="12.75" x14ac:dyDescent="0.2">
      <c r="A29" s="52" t="s">
        <v>52</v>
      </c>
      <c r="B29" s="52" t="s">
        <v>53</v>
      </c>
      <c r="C29" s="50"/>
      <c r="D29" s="50"/>
      <c r="E29" s="50"/>
      <c r="F29" s="50"/>
      <c r="G29" s="50"/>
      <c r="H29" s="59" t="s">
        <v>22</v>
      </c>
      <c r="I29" s="59" t="s">
        <v>22</v>
      </c>
    </row>
    <row r="30" spans="1:25" ht="12.75" x14ac:dyDescent="0.2">
      <c r="A30" s="52" t="s">
        <v>53</v>
      </c>
      <c r="B30" s="52" t="s">
        <v>54</v>
      </c>
      <c r="C30" s="50"/>
      <c r="D30" s="50"/>
      <c r="E30" s="50"/>
      <c r="F30" s="50"/>
      <c r="G30" s="50"/>
      <c r="H30" s="59" t="s">
        <v>22</v>
      </c>
      <c r="I30" s="59" t="s">
        <v>22</v>
      </c>
    </row>
    <row r="31" spans="1:25" ht="12.75" x14ac:dyDescent="0.2">
      <c r="A31" s="52" t="s">
        <v>54</v>
      </c>
      <c r="B31" s="52" t="s">
        <v>55</v>
      </c>
      <c r="C31" s="50"/>
      <c r="D31" s="50"/>
      <c r="E31" s="50"/>
      <c r="F31" s="50"/>
      <c r="G31" s="50"/>
      <c r="H31" s="59" t="s">
        <v>22</v>
      </c>
      <c r="I31" s="59" t="s">
        <v>22</v>
      </c>
    </row>
    <row r="32" spans="1:25" ht="12.75" x14ac:dyDescent="0.2">
      <c r="A32" s="52" t="s">
        <v>55</v>
      </c>
      <c r="B32" s="52" t="s">
        <v>56</v>
      </c>
      <c r="C32" s="50"/>
      <c r="D32" s="50"/>
      <c r="E32" s="50"/>
      <c r="F32" s="50"/>
      <c r="G32" s="50"/>
      <c r="H32" s="59" t="s">
        <v>22</v>
      </c>
      <c r="I32" s="59" t="s">
        <v>22</v>
      </c>
    </row>
    <row r="33" spans="1:25" ht="12.75" x14ac:dyDescent="0.2">
      <c r="A33" s="52" t="s">
        <v>56</v>
      </c>
      <c r="B33" s="52" t="s">
        <v>57</v>
      </c>
      <c r="C33" s="59" t="s">
        <v>22</v>
      </c>
      <c r="D33" s="59" t="s">
        <v>22</v>
      </c>
      <c r="E33" s="59" t="s">
        <v>22</v>
      </c>
      <c r="F33" s="59" t="s">
        <v>22</v>
      </c>
      <c r="G33" s="59" t="s">
        <v>22</v>
      </c>
      <c r="H33" s="59" t="s">
        <v>22</v>
      </c>
      <c r="I33" s="59" t="s">
        <v>22</v>
      </c>
    </row>
    <row r="34" spans="1:25" ht="12.75" x14ac:dyDescent="0.2">
      <c r="A34" s="52" t="s">
        <v>57</v>
      </c>
      <c r="B34" s="52" t="s">
        <v>58</v>
      </c>
      <c r="C34" s="59" t="s">
        <v>22</v>
      </c>
      <c r="D34" s="59" t="s">
        <v>22</v>
      </c>
      <c r="E34" s="59" t="s">
        <v>22</v>
      </c>
      <c r="F34" s="59" t="s">
        <v>22</v>
      </c>
      <c r="G34" s="59" t="s">
        <v>22</v>
      </c>
      <c r="H34" s="59" t="s">
        <v>22</v>
      </c>
      <c r="I34" s="59" t="s">
        <v>22</v>
      </c>
    </row>
    <row r="35" spans="1:25" ht="12.75" x14ac:dyDescent="0.2">
      <c r="A35" s="52" t="s">
        <v>58</v>
      </c>
      <c r="B35" s="52" t="s">
        <v>59</v>
      </c>
      <c r="C35" s="59" t="s">
        <v>22</v>
      </c>
      <c r="D35" s="59" t="s">
        <v>22</v>
      </c>
      <c r="E35" s="59" t="s">
        <v>22</v>
      </c>
      <c r="F35" s="59" t="s">
        <v>22</v>
      </c>
      <c r="G35" s="59" t="s">
        <v>22</v>
      </c>
      <c r="H35" s="59" t="s">
        <v>22</v>
      </c>
      <c r="I35" s="59" t="s">
        <v>22</v>
      </c>
    </row>
    <row r="36" spans="1:25" ht="12.75" x14ac:dyDescent="0.2">
      <c r="A36" s="52" t="s">
        <v>59</v>
      </c>
      <c r="B36" s="52" t="s">
        <v>60</v>
      </c>
      <c r="C36" s="59" t="s">
        <v>22</v>
      </c>
      <c r="D36" s="59" t="s">
        <v>22</v>
      </c>
      <c r="E36" s="59" t="s">
        <v>22</v>
      </c>
      <c r="F36" s="59" t="s">
        <v>22</v>
      </c>
      <c r="G36" s="59" t="s">
        <v>22</v>
      </c>
      <c r="H36" s="59" t="s">
        <v>22</v>
      </c>
      <c r="I36" s="59" t="s">
        <v>22</v>
      </c>
    </row>
    <row r="37" spans="1:25" ht="12.75" x14ac:dyDescent="0.2">
      <c r="A37" s="52" t="s">
        <v>60</v>
      </c>
      <c r="B37" s="52" t="s">
        <v>61</v>
      </c>
      <c r="C37" s="59" t="s">
        <v>22</v>
      </c>
      <c r="D37" s="59" t="s">
        <v>22</v>
      </c>
      <c r="E37" s="59" t="s">
        <v>22</v>
      </c>
      <c r="F37" s="59" t="s">
        <v>22</v>
      </c>
      <c r="G37" s="59" t="s">
        <v>22</v>
      </c>
      <c r="H37" s="59" t="s">
        <v>22</v>
      </c>
      <c r="I37" s="59" t="s">
        <v>22</v>
      </c>
    </row>
    <row r="38" spans="1:25" ht="12.75" x14ac:dyDescent="0.2">
      <c r="A38" s="52" t="s">
        <v>61</v>
      </c>
      <c r="B38" s="52" t="s">
        <v>62</v>
      </c>
      <c r="C38" s="59" t="s">
        <v>22</v>
      </c>
      <c r="D38" s="59" t="s">
        <v>22</v>
      </c>
      <c r="E38" s="59" t="s">
        <v>22</v>
      </c>
      <c r="F38" s="59" t="s">
        <v>22</v>
      </c>
      <c r="G38" s="59" t="s">
        <v>22</v>
      </c>
      <c r="H38" s="59" t="s">
        <v>22</v>
      </c>
      <c r="I38" s="59" t="s">
        <v>22</v>
      </c>
    </row>
    <row r="39" spans="1:25" ht="12.75" x14ac:dyDescent="0.2">
      <c r="A39" s="52" t="s">
        <v>62</v>
      </c>
      <c r="B39" s="52" t="s">
        <v>63</v>
      </c>
      <c r="C39" s="59" t="s">
        <v>22</v>
      </c>
      <c r="D39" s="59" t="s">
        <v>22</v>
      </c>
      <c r="E39" s="59" t="s">
        <v>22</v>
      </c>
      <c r="F39" s="59" t="s">
        <v>22</v>
      </c>
      <c r="G39" s="59" t="s">
        <v>22</v>
      </c>
      <c r="H39" s="59" t="s">
        <v>22</v>
      </c>
      <c r="I39" s="59" t="s">
        <v>22</v>
      </c>
    </row>
    <row r="40" spans="1:25" ht="12.75" x14ac:dyDescent="0.2">
      <c r="A40" s="52" t="s">
        <v>63</v>
      </c>
      <c r="B40" s="52" t="s">
        <v>64</v>
      </c>
      <c r="C40" s="59" t="s">
        <v>22</v>
      </c>
      <c r="D40" s="59" t="s">
        <v>22</v>
      </c>
      <c r="E40" s="59" t="s">
        <v>22</v>
      </c>
      <c r="F40" s="59" t="s">
        <v>22</v>
      </c>
      <c r="G40" s="59" t="s">
        <v>22</v>
      </c>
      <c r="H40" s="59" t="s">
        <v>22</v>
      </c>
      <c r="I40" s="59" t="s">
        <v>22</v>
      </c>
    </row>
    <row r="41" spans="1:25" ht="12.75" x14ac:dyDescent="0.2">
      <c r="A41" s="52" t="s">
        <v>64</v>
      </c>
      <c r="B41" s="52" t="s">
        <v>65</v>
      </c>
      <c r="C41" s="59" t="s">
        <v>22</v>
      </c>
      <c r="D41" s="59" t="s">
        <v>22</v>
      </c>
      <c r="E41" s="59" t="s">
        <v>22</v>
      </c>
      <c r="F41" s="59" t="s">
        <v>22</v>
      </c>
      <c r="G41" s="59" t="s">
        <v>22</v>
      </c>
      <c r="H41" s="50"/>
      <c r="I41" s="59" t="s">
        <v>22</v>
      </c>
    </row>
    <row r="42" spans="1:25" ht="12.75" x14ac:dyDescent="0.2">
      <c r="A42" s="52" t="s">
        <v>65</v>
      </c>
      <c r="B42" s="52" t="s">
        <v>66</v>
      </c>
      <c r="C42" s="59" t="s">
        <v>22</v>
      </c>
      <c r="D42" s="59" t="s">
        <v>22</v>
      </c>
      <c r="E42" s="59" t="s">
        <v>22</v>
      </c>
      <c r="F42" s="59" t="s">
        <v>22</v>
      </c>
      <c r="G42" s="59" t="s">
        <v>22</v>
      </c>
      <c r="H42" s="50"/>
      <c r="I42" s="59" t="s">
        <v>22</v>
      </c>
    </row>
    <row r="43" spans="1:25" ht="12.75" x14ac:dyDescent="0.2">
      <c r="A43" s="52" t="s">
        <v>66</v>
      </c>
      <c r="B43" s="52" t="s">
        <v>67</v>
      </c>
      <c r="C43" s="59" t="s">
        <v>22</v>
      </c>
      <c r="D43" s="59" t="s">
        <v>22</v>
      </c>
      <c r="E43" s="59" t="s">
        <v>22</v>
      </c>
      <c r="F43" s="59" t="s">
        <v>22</v>
      </c>
      <c r="G43" s="59" t="s">
        <v>22</v>
      </c>
      <c r="H43" s="50"/>
      <c r="I43" s="50"/>
    </row>
    <row r="44" spans="1:25" ht="12.75" x14ac:dyDescent="0.2">
      <c r="A44" s="52" t="s">
        <v>67</v>
      </c>
      <c r="B44" s="52" t="s">
        <v>68</v>
      </c>
      <c r="C44" s="59" t="s">
        <v>22</v>
      </c>
      <c r="D44" s="59" t="s">
        <v>22</v>
      </c>
      <c r="E44" s="59" t="s">
        <v>22</v>
      </c>
      <c r="F44" s="59" t="s">
        <v>22</v>
      </c>
      <c r="G44" s="59" t="s">
        <v>22</v>
      </c>
      <c r="H44" s="50"/>
      <c r="I44" s="50"/>
    </row>
    <row r="45" spans="1:25" ht="12.75" x14ac:dyDescent="0.2">
      <c r="A45" s="52" t="s">
        <v>68</v>
      </c>
      <c r="B45" s="52" t="s">
        <v>69</v>
      </c>
      <c r="C45" s="50"/>
      <c r="D45" s="50"/>
      <c r="E45" s="50"/>
      <c r="F45" s="50"/>
      <c r="G45" s="50"/>
      <c r="H45" s="50"/>
      <c r="I45" s="50"/>
    </row>
    <row r="46" spans="1:25" ht="12.75" x14ac:dyDescent="0.2">
      <c r="A46" s="52" t="s">
        <v>69</v>
      </c>
      <c r="B46" s="52" t="s">
        <v>70</v>
      </c>
      <c r="C46" s="50"/>
      <c r="D46" s="50"/>
      <c r="E46" s="50"/>
      <c r="F46" s="50"/>
      <c r="G46" s="50"/>
      <c r="H46" s="50"/>
      <c r="I46" s="50"/>
    </row>
    <row r="48" spans="1:25" ht="22.5" customHeight="1" x14ac:dyDescent="0.25">
      <c r="A48" s="79" t="s">
        <v>124</v>
      </c>
      <c r="B48" s="69"/>
      <c r="C48" s="69"/>
      <c r="D48" s="69"/>
      <c r="E48" s="69"/>
      <c r="F48" s="69"/>
      <c r="G48" s="69"/>
      <c r="H48" s="69"/>
      <c r="I48" s="70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12" ht="12.75" x14ac:dyDescent="0.2">
      <c r="A49" s="48" t="s">
        <v>30</v>
      </c>
      <c r="B49" s="48" t="s">
        <v>31</v>
      </c>
      <c r="C49" s="48" t="s">
        <v>32</v>
      </c>
      <c r="D49" s="48" t="s">
        <v>33</v>
      </c>
      <c r="E49" s="48" t="s">
        <v>34</v>
      </c>
      <c r="F49" s="48" t="s">
        <v>35</v>
      </c>
      <c r="G49" s="48" t="s">
        <v>36</v>
      </c>
      <c r="H49" s="48" t="s">
        <v>37</v>
      </c>
      <c r="I49" s="48" t="s">
        <v>38</v>
      </c>
      <c r="K49" s="38" t="s">
        <v>39</v>
      </c>
      <c r="L49" s="42">
        <v>50</v>
      </c>
    </row>
    <row r="50" spans="1:12" ht="12.75" x14ac:dyDescent="0.2">
      <c r="A50" s="49" t="s">
        <v>40</v>
      </c>
      <c r="B50" s="49" t="s">
        <v>41</v>
      </c>
      <c r="C50" s="50"/>
      <c r="D50" s="50"/>
      <c r="E50" s="50"/>
      <c r="F50" s="50"/>
      <c r="G50" s="50"/>
      <c r="H50" s="50"/>
      <c r="I50" s="50"/>
      <c r="K50" s="38" t="s">
        <v>0</v>
      </c>
      <c r="L50" s="57" t="s">
        <v>10</v>
      </c>
    </row>
    <row r="51" spans="1:12" ht="12.75" x14ac:dyDescent="0.2">
      <c r="A51" s="49" t="s">
        <v>41</v>
      </c>
      <c r="B51" s="52" t="s">
        <v>42</v>
      </c>
      <c r="C51" s="50"/>
      <c r="D51" s="50"/>
      <c r="E51" s="50"/>
      <c r="F51" s="50"/>
      <c r="G51" s="50"/>
      <c r="H51" s="50"/>
      <c r="I51" s="50"/>
      <c r="K51" s="38" t="s">
        <v>5</v>
      </c>
      <c r="L51" s="57" t="s">
        <v>17</v>
      </c>
    </row>
    <row r="52" spans="1:12" ht="12.75" x14ac:dyDescent="0.2">
      <c r="A52" s="52" t="s">
        <v>42</v>
      </c>
      <c r="B52" s="52" t="s">
        <v>43</v>
      </c>
      <c r="C52" s="50"/>
      <c r="D52" s="50"/>
      <c r="E52" s="50"/>
      <c r="F52" s="50"/>
      <c r="G52" s="50"/>
      <c r="H52" s="59"/>
      <c r="I52" s="50"/>
      <c r="K52" s="38" t="s">
        <v>6</v>
      </c>
      <c r="L52" s="54" t="s">
        <v>20</v>
      </c>
    </row>
    <row r="53" spans="1:12" ht="12.75" x14ac:dyDescent="0.2">
      <c r="A53" s="52" t="s">
        <v>43</v>
      </c>
      <c r="B53" s="52" t="s">
        <v>44</v>
      </c>
      <c r="C53" s="50"/>
      <c r="D53" s="50"/>
      <c r="E53" s="50"/>
      <c r="F53" s="50"/>
      <c r="G53" s="50"/>
      <c r="H53" s="59"/>
      <c r="I53" s="50"/>
      <c r="K53" s="38" t="s">
        <v>45</v>
      </c>
      <c r="L53" s="42">
        <f>VLOOKUP(L50,Parametere!$A$2:$B$5,2,FALSE)*VLOOKUP(L51,Parametere!$A$8:$B$9,2,FALSE)*VLOOKUP(L52,Parametere!$A$12:$B$14,2,FALSE)</f>
        <v>0.16666666666666666</v>
      </c>
    </row>
    <row r="54" spans="1:12" ht="12.75" x14ac:dyDescent="0.2">
      <c r="A54" s="52" t="s">
        <v>44</v>
      </c>
      <c r="B54" s="52" t="s">
        <v>46</v>
      </c>
      <c r="C54" s="50"/>
      <c r="D54" s="50"/>
      <c r="E54" s="50"/>
      <c r="F54" s="50"/>
      <c r="G54" s="50"/>
      <c r="H54" s="59"/>
      <c r="I54" s="59"/>
      <c r="K54" s="55" t="s">
        <v>47</v>
      </c>
      <c r="L54" s="56">
        <f>L49*L53</f>
        <v>8.3333333333333321</v>
      </c>
    </row>
    <row r="55" spans="1:12" ht="12.75" x14ac:dyDescent="0.2">
      <c r="A55" s="52" t="s">
        <v>46</v>
      </c>
      <c r="B55" s="52" t="s">
        <v>48</v>
      </c>
      <c r="C55" s="50"/>
      <c r="D55" s="50"/>
      <c r="E55" s="50"/>
      <c r="F55" s="50"/>
      <c r="G55" s="50"/>
      <c r="H55" s="59"/>
      <c r="I55" s="59"/>
    </row>
    <row r="56" spans="1:12" ht="12.75" x14ac:dyDescent="0.2">
      <c r="A56" s="52" t="s">
        <v>48</v>
      </c>
      <c r="B56" s="52" t="s">
        <v>49</v>
      </c>
      <c r="C56" s="50"/>
      <c r="D56" s="50"/>
      <c r="E56" s="50"/>
      <c r="F56" s="50"/>
      <c r="G56" s="50"/>
      <c r="H56" s="59"/>
      <c r="I56" s="59"/>
    </row>
    <row r="57" spans="1:12" ht="12.75" x14ac:dyDescent="0.2">
      <c r="A57" s="52" t="s">
        <v>49</v>
      </c>
      <c r="B57" s="52" t="s">
        <v>50</v>
      </c>
      <c r="C57" s="50"/>
      <c r="D57" s="50"/>
      <c r="E57" s="50"/>
      <c r="F57" s="50"/>
      <c r="G57" s="50"/>
      <c r="H57" s="59"/>
      <c r="I57" s="59"/>
    </row>
    <row r="58" spans="1:12" ht="12.75" x14ac:dyDescent="0.2">
      <c r="A58" s="52" t="s">
        <v>50</v>
      </c>
      <c r="B58" s="52" t="s">
        <v>51</v>
      </c>
      <c r="C58" s="50"/>
      <c r="D58" s="50"/>
      <c r="E58" s="50"/>
      <c r="F58" s="50"/>
      <c r="G58" s="50"/>
      <c r="H58" s="59"/>
      <c r="I58" s="59"/>
    </row>
    <row r="59" spans="1:12" ht="12.75" x14ac:dyDescent="0.2">
      <c r="A59" s="52" t="s">
        <v>51</v>
      </c>
      <c r="B59" s="52" t="s">
        <v>52</v>
      </c>
      <c r="C59" s="50"/>
      <c r="D59" s="50"/>
      <c r="E59" s="50"/>
      <c r="F59" s="50"/>
      <c r="G59" s="50"/>
      <c r="H59" s="59"/>
      <c r="I59" s="59"/>
    </row>
    <row r="60" spans="1:12" ht="12.75" x14ac:dyDescent="0.2">
      <c r="A60" s="52" t="s">
        <v>52</v>
      </c>
      <c r="B60" s="52" t="s">
        <v>53</v>
      </c>
      <c r="C60" s="50"/>
      <c r="D60" s="50"/>
      <c r="E60" s="50"/>
      <c r="F60" s="50"/>
      <c r="G60" s="50"/>
      <c r="H60" s="59"/>
      <c r="I60" s="59"/>
    </row>
    <row r="61" spans="1:12" ht="12.75" x14ac:dyDescent="0.2">
      <c r="A61" s="52" t="s">
        <v>53</v>
      </c>
      <c r="B61" s="52" t="s">
        <v>54</v>
      </c>
      <c r="C61" s="50"/>
      <c r="D61" s="50"/>
      <c r="E61" s="50"/>
      <c r="F61" s="50"/>
      <c r="G61" s="50"/>
      <c r="H61" s="59"/>
      <c r="I61" s="59"/>
    </row>
    <row r="62" spans="1:12" ht="12.75" x14ac:dyDescent="0.2">
      <c r="A62" s="52" t="s">
        <v>54</v>
      </c>
      <c r="B62" s="52" t="s">
        <v>55</v>
      </c>
      <c r="C62" s="50"/>
      <c r="D62" s="50"/>
      <c r="E62" s="50"/>
      <c r="F62" s="50"/>
      <c r="G62" s="50"/>
      <c r="H62" s="59"/>
      <c r="I62" s="59"/>
    </row>
    <row r="63" spans="1:12" ht="12.75" x14ac:dyDescent="0.2">
      <c r="A63" s="52" t="s">
        <v>55</v>
      </c>
      <c r="B63" s="52" t="s">
        <v>56</v>
      </c>
      <c r="C63" s="50"/>
      <c r="D63" s="50"/>
      <c r="E63" s="50"/>
      <c r="F63" s="50"/>
      <c r="G63" s="50"/>
      <c r="H63" s="59"/>
      <c r="I63" s="59"/>
    </row>
    <row r="64" spans="1:12" ht="12.75" x14ac:dyDescent="0.2">
      <c r="A64" s="52" t="s">
        <v>56</v>
      </c>
      <c r="B64" s="52" t="s">
        <v>57</v>
      </c>
      <c r="C64" s="59"/>
      <c r="D64" s="59"/>
      <c r="E64" s="59"/>
      <c r="F64" s="59"/>
      <c r="G64" s="59"/>
      <c r="H64" s="59"/>
      <c r="I64" s="59"/>
    </row>
    <row r="65" spans="1:25" ht="12.75" x14ac:dyDescent="0.2">
      <c r="A65" s="52" t="s">
        <v>57</v>
      </c>
      <c r="B65" s="52" t="s">
        <v>58</v>
      </c>
      <c r="C65" s="59"/>
      <c r="D65" s="59"/>
      <c r="E65" s="59"/>
      <c r="F65" s="59"/>
      <c r="G65" s="59"/>
      <c r="H65" s="59"/>
      <c r="I65" s="59"/>
    </row>
    <row r="66" spans="1:25" ht="12.75" x14ac:dyDescent="0.2">
      <c r="A66" s="52" t="s">
        <v>58</v>
      </c>
      <c r="B66" s="52" t="s">
        <v>59</v>
      </c>
      <c r="C66" s="59"/>
      <c r="D66" s="59"/>
      <c r="E66" s="59"/>
      <c r="F66" s="59"/>
      <c r="G66" s="59"/>
      <c r="H66" s="59"/>
      <c r="I66" s="59"/>
    </row>
    <row r="67" spans="1:25" ht="12.75" x14ac:dyDescent="0.2">
      <c r="A67" s="52" t="s">
        <v>59</v>
      </c>
      <c r="B67" s="52" t="s">
        <v>60</v>
      </c>
      <c r="C67" s="59"/>
      <c r="D67" s="59"/>
      <c r="E67" s="59"/>
      <c r="F67" s="59"/>
      <c r="G67" s="59"/>
      <c r="H67" s="59"/>
      <c r="I67" s="59"/>
    </row>
    <row r="68" spans="1:25" ht="12.75" x14ac:dyDescent="0.2">
      <c r="A68" s="52" t="s">
        <v>60</v>
      </c>
      <c r="B68" s="52" t="s">
        <v>61</v>
      </c>
      <c r="C68" s="59"/>
      <c r="D68" s="59"/>
      <c r="E68" s="59"/>
      <c r="F68" s="59"/>
      <c r="G68" s="59"/>
      <c r="H68" s="59"/>
      <c r="I68" s="59"/>
    </row>
    <row r="69" spans="1:25" ht="12.75" x14ac:dyDescent="0.2">
      <c r="A69" s="52" t="s">
        <v>61</v>
      </c>
      <c r="B69" s="52" t="s">
        <v>62</v>
      </c>
      <c r="C69" s="59"/>
      <c r="D69" s="59"/>
      <c r="E69" s="59"/>
      <c r="F69" s="59"/>
      <c r="G69" s="59"/>
      <c r="H69" s="59"/>
      <c r="I69" s="59"/>
    </row>
    <row r="70" spans="1:25" ht="12.75" x14ac:dyDescent="0.2">
      <c r="A70" s="52" t="s">
        <v>62</v>
      </c>
      <c r="B70" s="52" t="s">
        <v>63</v>
      </c>
      <c r="C70" s="59"/>
      <c r="D70" s="59"/>
      <c r="E70" s="59"/>
      <c r="F70" s="59"/>
      <c r="G70" s="59"/>
      <c r="H70" s="59"/>
      <c r="I70" s="59"/>
    </row>
    <row r="71" spans="1:25" ht="12.75" x14ac:dyDescent="0.2">
      <c r="A71" s="52" t="s">
        <v>63</v>
      </c>
      <c r="B71" s="52" t="s">
        <v>64</v>
      </c>
      <c r="C71" s="59"/>
      <c r="D71" s="59"/>
      <c r="E71" s="59"/>
      <c r="F71" s="59"/>
      <c r="G71" s="59"/>
      <c r="H71" s="59"/>
      <c r="I71" s="59"/>
    </row>
    <row r="72" spans="1:25" ht="12.75" x14ac:dyDescent="0.2">
      <c r="A72" s="52" t="s">
        <v>64</v>
      </c>
      <c r="B72" s="52" t="s">
        <v>65</v>
      </c>
      <c r="C72" s="59"/>
      <c r="D72" s="59"/>
      <c r="E72" s="59"/>
      <c r="F72" s="59"/>
      <c r="G72" s="59"/>
      <c r="H72" s="50"/>
      <c r="I72" s="59"/>
    </row>
    <row r="73" spans="1:25" ht="12.75" x14ac:dyDescent="0.2">
      <c r="A73" s="52" t="s">
        <v>65</v>
      </c>
      <c r="B73" s="52" t="s">
        <v>66</v>
      </c>
      <c r="C73" s="59"/>
      <c r="D73" s="59"/>
      <c r="E73" s="59"/>
      <c r="F73" s="59"/>
      <c r="G73" s="59"/>
      <c r="H73" s="50"/>
      <c r="I73" s="59"/>
    </row>
    <row r="74" spans="1:25" ht="12.75" x14ac:dyDescent="0.2">
      <c r="A74" s="52" t="s">
        <v>66</v>
      </c>
      <c r="B74" s="52" t="s">
        <v>67</v>
      </c>
      <c r="C74" s="59"/>
      <c r="D74" s="59"/>
      <c r="E74" s="59"/>
      <c r="F74" s="59"/>
      <c r="G74" s="59"/>
      <c r="H74" s="50"/>
      <c r="I74" s="50"/>
    </row>
    <row r="75" spans="1:25" ht="12.75" x14ac:dyDescent="0.2">
      <c r="A75" s="52" t="s">
        <v>67</v>
      </c>
      <c r="B75" s="52" t="s">
        <v>68</v>
      </c>
      <c r="C75" s="59"/>
      <c r="D75" s="59"/>
      <c r="E75" s="59"/>
      <c r="F75" s="59"/>
      <c r="G75" s="59"/>
      <c r="H75" s="50"/>
      <c r="I75" s="50"/>
    </row>
    <row r="76" spans="1:25" ht="12.75" x14ac:dyDescent="0.2">
      <c r="A76" s="52" t="s">
        <v>68</v>
      </c>
      <c r="B76" s="52" t="s">
        <v>69</v>
      </c>
      <c r="C76" s="50"/>
      <c r="D76" s="50"/>
      <c r="E76" s="50"/>
      <c r="F76" s="50"/>
      <c r="G76" s="50"/>
      <c r="H76" s="50"/>
      <c r="I76" s="50"/>
    </row>
    <row r="77" spans="1:25" ht="12.75" x14ac:dyDescent="0.2">
      <c r="A77" s="52" t="s">
        <v>69</v>
      </c>
      <c r="B77" s="52" t="s">
        <v>70</v>
      </c>
      <c r="C77" s="50"/>
      <c r="D77" s="50"/>
      <c r="E77" s="50"/>
      <c r="F77" s="50"/>
      <c r="G77" s="50"/>
      <c r="H77" s="50"/>
      <c r="I77" s="50"/>
    </row>
    <row r="79" spans="1:25" ht="22.5" customHeight="1" x14ac:dyDescent="0.25">
      <c r="A79" s="76" t="s">
        <v>126</v>
      </c>
      <c r="B79" s="69"/>
      <c r="C79" s="69"/>
      <c r="D79" s="69"/>
      <c r="E79" s="69"/>
      <c r="F79" s="69"/>
      <c r="G79" s="69"/>
      <c r="H79" s="69"/>
      <c r="I79" s="70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ht="12.75" x14ac:dyDescent="0.2">
      <c r="A80" s="48" t="s">
        <v>30</v>
      </c>
      <c r="B80" s="48" t="s">
        <v>31</v>
      </c>
      <c r="C80" s="48" t="s">
        <v>32</v>
      </c>
      <c r="D80" s="48" t="s">
        <v>33</v>
      </c>
      <c r="E80" s="48" t="s">
        <v>34</v>
      </c>
      <c r="F80" s="48" t="s">
        <v>35</v>
      </c>
      <c r="G80" s="48" t="s">
        <v>36</v>
      </c>
      <c r="H80" s="48" t="s">
        <v>37</v>
      </c>
      <c r="I80" s="48" t="s">
        <v>38</v>
      </c>
      <c r="K80" s="38" t="s">
        <v>39</v>
      </c>
      <c r="L80" s="42">
        <v>50</v>
      </c>
    </row>
    <row r="81" spans="1:12" ht="12.75" x14ac:dyDescent="0.2">
      <c r="A81" s="49" t="s">
        <v>40</v>
      </c>
      <c r="B81" s="49" t="s">
        <v>41</v>
      </c>
      <c r="C81" s="50"/>
      <c r="D81" s="50"/>
      <c r="E81" s="50"/>
      <c r="F81" s="50"/>
      <c r="G81" s="50"/>
      <c r="H81" s="50"/>
      <c r="I81" s="50"/>
      <c r="K81" s="38" t="s">
        <v>0</v>
      </c>
      <c r="L81" s="57" t="s">
        <v>10</v>
      </c>
    </row>
    <row r="82" spans="1:12" ht="12.75" x14ac:dyDescent="0.2">
      <c r="A82" s="49" t="s">
        <v>41</v>
      </c>
      <c r="B82" s="52" t="s">
        <v>42</v>
      </c>
      <c r="C82" s="50"/>
      <c r="D82" s="50"/>
      <c r="E82" s="50"/>
      <c r="F82" s="50"/>
      <c r="G82" s="50"/>
      <c r="H82" s="50"/>
      <c r="I82" s="50"/>
      <c r="K82" s="38" t="s">
        <v>5</v>
      </c>
      <c r="L82" s="57" t="s">
        <v>17</v>
      </c>
    </row>
    <row r="83" spans="1:12" ht="12.75" x14ac:dyDescent="0.2">
      <c r="A83" s="52" t="s">
        <v>42</v>
      </c>
      <c r="B83" s="52" t="s">
        <v>43</v>
      </c>
      <c r="C83" s="50"/>
      <c r="D83" s="50"/>
      <c r="E83" s="50"/>
      <c r="F83" s="50"/>
      <c r="G83" s="50"/>
      <c r="H83" s="59" t="s">
        <v>22</v>
      </c>
      <c r="I83" s="50"/>
      <c r="K83" s="38" t="s">
        <v>6</v>
      </c>
      <c r="L83" s="54" t="s">
        <v>23</v>
      </c>
    </row>
    <row r="84" spans="1:12" ht="12.75" x14ac:dyDescent="0.2">
      <c r="A84" s="52" t="s">
        <v>43</v>
      </c>
      <c r="B84" s="52" t="s">
        <v>44</v>
      </c>
      <c r="C84" s="50"/>
      <c r="D84" s="50"/>
      <c r="E84" s="50"/>
      <c r="F84" s="50"/>
      <c r="G84" s="50"/>
      <c r="H84" s="59" t="s">
        <v>22</v>
      </c>
      <c r="I84" s="50"/>
      <c r="K84" s="38" t="s">
        <v>45</v>
      </c>
      <c r="L84" s="42">
        <f>VLOOKUP(L81,Parametere!$A$2:$B$5,2,FALSE)*VLOOKUP(L82,Parametere!$A$8:$B$9,2,FALSE)*VLOOKUP(L83,Parametere!$A$12:$B$14,2,FALSE)</f>
        <v>0.16666666666666666</v>
      </c>
    </row>
    <row r="85" spans="1:12" ht="12.75" x14ac:dyDescent="0.2">
      <c r="A85" s="52" t="s">
        <v>44</v>
      </c>
      <c r="B85" s="52" t="s">
        <v>46</v>
      </c>
      <c r="C85" s="50"/>
      <c r="D85" s="50"/>
      <c r="E85" s="50"/>
      <c r="F85" s="50"/>
      <c r="G85" s="50"/>
      <c r="H85" s="59" t="s">
        <v>22</v>
      </c>
      <c r="I85" s="59" t="s">
        <v>22</v>
      </c>
      <c r="K85" s="55" t="s">
        <v>47</v>
      </c>
      <c r="L85" s="56">
        <f>L80*L84</f>
        <v>8.3333333333333321</v>
      </c>
    </row>
    <row r="86" spans="1:12" ht="12.75" x14ac:dyDescent="0.2">
      <c r="A86" s="52" t="s">
        <v>46</v>
      </c>
      <c r="B86" s="52" t="s">
        <v>48</v>
      </c>
      <c r="C86" s="50"/>
      <c r="D86" s="50"/>
      <c r="E86" s="50"/>
      <c r="F86" s="50"/>
      <c r="G86" s="50"/>
      <c r="H86" s="59" t="s">
        <v>22</v>
      </c>
      <c r="I86" s="59" t="s">
        <v>22</v>
      </c>
    </row>
    <row r="87" spans="1:12" ht="12.75" x14ac:dyDescent="0.2">
      <c r="A87" s="52" t="s">
        <v>48</v>
      </c>
      <c r="B87" s="52" t="s">
        <v>49</v>
      </c>
      <c r="C87" s="50"/>
      <c r="D87" s="50"/>
      <c r="E87" s="50"/>
      <c r="F87" s="50"/>
      <c r="G87" s="50"/>
      <c r="H87" s="59" t="s">
        <v>22</v>
      </c>
      <c r="I87" s="59" t="s">
        <v>22</v>
      </c>
    </row>
    <row r="88" spans="1:12" ht="12.75" x14ac:dyDescent="0.2">
      <c r="A88" s="52" t="s">
        <v>49</v>
      </c>
      <c r="B88" s="52" t="s">
        <v>50</v>
      </c>
      <c r="C88" s="50"/>
      <c r="D88" s="50"/>
      <c r="E88" s="50"/>
      <c r="F88" s="50"/>
      <c r="G88" s="50"/>
      <c r="H88" s="59" t="s">
        <v>22</v>
      </c>
      <c r="I88" s="59" t="s">
        <v>22</v>
      </c>
    </row>
    <row r="89" spans="1:12" ht="12.75" x14ac:dyDescent="0.2">
      <c r="A89" s="52" t="s">
        <v>50</v>
      </c>
      <c r="B89" s="52" t="s">
        <v>51</v>
      </c>
      <c r="C89" s="50"/>
      <c r="D89" s="50"/>
      <c r="E89" s="50"/>
      <c r="F89" s="50"/>
      <c r="G89" s="50"/>
      <c r="H89" s="59" t="s">
        <v>22</v>
      </c>
      <c r="I89" s="59" t="s">
        <v>22</v>
      </c>
    </row>
    <row r="90" spans="1:12" ht="12.75" x14ac:dyDescent="0.2">
      <c r="A90" s="52" t="s">
        <v>51</v>
      </c>
      <c r="B90" s="52" t="s">
        <v>52</v>
      </c>
      <c r="C90" s="50"/>
      <c r="D90" s="50"/>
      <c r="E90" s="50"/>
      <c r="F90" s="50"/>
      <c r="G90" s="50"/>
      <c r="H90" s="59" t="s">
        <v>22</v>
      </c>
      <c r="I90" s="59" t="s">
        <v>22</v>
      </c>
    </row>
    <row r="91" spans="1:12" ht="12.75" x14ac:dyDescent="0.2">
      <c r="A91" s="52" t="s">
        <v>52</v>
      </c>
      <c r="B91" s="52" t="s">
        <v>53</v>
      </c>
      <c r="C91" s="50"/>
      <c r="D91" s="50"/>
      <c r="E91" s="50"/>
      <c r="F91" s="50"/>
      <c r="G91" s="50"/>
      <c r="H91" s="59" t="s">
        <v>22</v>
      </c>
      <c r="I91" s="59" t="s">
        <v>22</v>
      </c>
    </row>
    <row r="92" spans="1:12" ht="12.75" x14ac:dyDescent="0.2">
      <c r="A92" s="52" t="s">
        <v>53</v>
      </c>
      <c r="B92" s="52" t="s">
        <v>54</v>
      </c>
      <c r="C92" s="50"/>
      <c r="D92" s="50"/>
      <c r="E92" s="50"/>
      <c r="F92" s="50"/>
      <c r="G92" s="50"/>
      <c r="H92" s="59" t="s">
        <v>22</v>
      </c>
      <c r="I92" s="59" t="s">
        <v>22</v>
      </c>
    </row>
    <row r="93" spans="1:12" ht="12.75" x14ac:dyDescent="0.2">
      <c r="A93" s="52" t="s">
        <v>54</v>
      </c>
      <c r="B93" s="52" t="s">
        <v>55</v>
      </c>
      <c r="C93" s="50"/>
      <c r="D93" s="50"/>
      <c r="E93" s="50"/>
      <c r="F93" s="50"/>
      <c r="G93" s="50"/>
      <c r="H93" s="59" t="s">
        <v>22</v>
      </c>
      <c r="I93" s="59" t="s">
        <v>22</v>
      </c>
    </row>
    <row r="94" spans="1:12" ht="12.75" x14ac:dyDescent="0.2">
      <c r="A94" s="52" t="s">
        <v>55</v>
      </c>
      <c r="B94" s="52" t="s">
        <v>56</v>
      </c>
      <c r="C94" s="50"/>
      <c r="D94" s="50"/>
      <c r="E94" s="50"/>
      <c r="F94" s="50"/>
      <c r="G94" s="50"/>
      <c r="H94" s="59" t="s">
        <v>22</v>
      </c>
      <c r="I94" s="59" t="s">
        <v>22</v>
      </c>
    </row>
    <row r="95" spans="1:12" ht="12.75" x14ac:dyDescent="0.2">
      <c r="A95" s="52" t="s">
        <v>56</v>
      </c>
      <c r="B95" s="52" t="s">
        <v>57</v>
      </c>
      <c r="C95" s="59" t="s">
        <v>22</v>
      </c>
      <c r="D95" s="59" t="s">
        <v>22</v>
      </c>
      <c r="E95" s="59" t="s">
        <v>22</v>
      </c>
      <c r="F95" s="59" t="s">
        <v>22</v>
      </c>
      <c r="G95" s="59" t="s">
        <v>22</v>
      </c>
      <c r="H95" s="59" t="s">
        <v>22</v>
      </c>
      <c r="I95" s="59" t="s">
        <v>22</v>
      </c>
    </row>
    <row r="96" spans="1:12" ht="12.75" x14ac:dyDescent="0.2">
      <c r="A96" s="52" t="s">
        <v>57</v>
      </c>
      <c r="B96" s="52" t="s">
        <v>58</v>
      </c>
      <c r="C96" s="59" t="s">
        <v>22</v>
      </c>
      <c r="D96" s="59" t="s">
        <v>22</v>
      </c>
      <c r="E96" s="59" t="s">
        <v>22</v>
      </c>
      <c r="F96" s="59" t="s">
        <v>22</v>
      </c>
      <c r="G96" s="59" t="s">
        <v>22</v>
      </c>
      <c r="H96" s="59" t="s">
        <v>22</v>
      </c>
      <c r="I96" s="59" t="s">
        <v>22</v>
      </c>
    </row>
    <row r="97" spans="1:25" ht="12.75" x14ac:dyDescent="0.2">
      <c r="A97" s="52" t="s">
        <v>58</v>
      </c>
      <c r="B97" s="52" t="s">
        <v>59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</row>
    <row r="98" spans="1:25" ht="12.75" x14ac:dyDescent="0.2">
      <c r="A98" s="52" t="s">
        <v>59</v>
      </c>
      <c r="B98" s="52" t="s">
        <v>60</v>
      </c>
      <c r="C98" s="59" t="s">
        <v>22</v>
      </c>
      <c r="D98" s="59" t="s">
        <v>22</v>
      </c>
      <c r="E98" s="59" t="s">
        <v>22</v>
      </c>
      <c r="F98" s="59" t="s">
        <v>22</v>
      </c>
      <c r="G98" s="59" t="s">
        <v>22</v>
      </c>
      <c r="H98" s="59" t="s">
        <v>22</v>
      </c>
      <c r="I98" s="59" t="s">
        <v>22</v>
      </c>
    </row>
    <row r="99" spans="1:25" ht="12.75" x14ac:dyDescent="0.2">
      <c r="A99" s="52" t="s">
        <v>60</v>
      </c>
      <c r="B99" s="52" t="s">
        <v>61</v>
      </c>
      <c r="C99" s="59" t="s">
        <v>22</v>
      </c>
      <c r="D99" s="59" t="s">
        <v>22</v>
      </c>
      <c r="E99" s="59" t="s">
        <v>22</v>
      </c>
      <c r="F99" s="59" t="s">
        <v>22</v>
      </c>
      <c r="G99" s="59" t="s">
        <v>22</v>
      </c>
      <c r="H99" s="59" t="s">
        <v>22</v>
      </c>
      <c r="I99" s="59" t="s">
        <v>22</v>
      </c>
    </row>
    <row r="100" spans="1:25" ht="12.75" x14ac:dyDescent="0.2">
      <c r="A100" s="52" t="s">
        <v>61</v>
      </c>
      <c r="B100" s="52" t="s">
        <v>62</v>
      </c>
      <c r="C100" s="59" t="s">
        <v>22</v>
      </c>
      <c r="D100" s="59" t="s">
        <v>22</v>
      </c>
      <c r="E100" s="59" t="s">
        <v>22</v>
      </c>
      <c r="F100" s="59" t="s">
        <v>22</v>
      </c>
      <c r="G100" s="59" t="s">
        <v>22</v>
      </c>
      <c r="H100" s="59" t="s">
        <v>22</v>
      </c>
      <c r="I100" s="59" t="s">
        <v>22</v>
      </c>
    </row>
    <row r="101" spans="1:25" ht="12.75" x14ac:dyDescent="0.2">
      <c r="A101" s="52" t="s">
        <v>62</v>
      </c>
      <c r="B101" s="52" t="s">
        <v>63</v>
      </c>
      <c r="C101" s="59" t="s">
        <v>22</v>
      </c>
      <c r="D101" s="59" t="s">
        <v>22</v>
      </c>
      <c r="E101" s="59" t="s">
        <v>22</v>
      </c>
      <c r="F101" s="59" t="s">
        <v>22</v>
      </c>
      <c r="G101" s="59" t="s">
        <v>22</v>
      </c>
      <c r="H101" s="59" t="s">
        <v>22</v>
      </c>
      <c r="I101" s="59" t="s">
        <v>22</v>
      </c>
    </row>
    <row r="102" spans="1:25" ht="12.75" x14ac:dyDescent="0.2">
      <c r="A102" s="52" t="s">
        <v>63</v>
      </c>
      <c r="B102" s="52" t="s">
        <v>64</v>
      </c>
      <c r="C102" s="59" t="s">
        <v>22</v>
      </c>
      <c r="D102" s="59" t="s">
        <v>22</v>
      </c>
      <c r="E102" s="59" t="s">
        <v>22</v>
      </c>
      <c r="F102" s="59" t="s">
        <v>22</v>
      </c>
      <c r="G102" s="59" t="s">
        <v>22</v>
      </c>
      <c r="H102" s="59" t="s">
        <v>22</v>
      </c>
      <c r="I102" s="59" t="s">
        <v>22</v>
      </c>
    </row>
    <row r="103" spans="1:25" ht="12.75" x14ac:dyDescent="0.2">
      <c r="A103" s="52" t="s">
        <v>64</v>
      </c>
      <c r="B103" s="52" t="s">
        <v>65</v>
      </c>
      <c r="C103" s="59" t="s">
        <v>22</v>
      </c>
      <c r="D103" s="59" t="s">
        <v>22</v>
      </c>
      <c r="E103" s="59" t="s">
        <v>22</v>
      </c>
      <c r="F103" s="59" t="s">
        <v>22</v>
      </c>
      <c r="G103" s="59" t="s">
        <v>22</v>
      </c>
      <c r="H103" s="50"/>
      <c r="I103" s="59" t="s">
        <v>22</v>
      </c>
    </row>
    <row r="104" spans="1:25" ht="12.75" x14ac:dyDescent="0.2">
      <c r="A104" s="52" t="s">
        <v>65</v>
      </c>
      <c r="B104" s="52" t="s">
        <v>66</v>
      </c>
      <c r="C104" s="59" t="s">
        <v>22</v>
      </c>
      <c r="D104" s="59" t="s">
        <v>22</v>
      </c>
      <c r="E104" s="59" t="s">
        <v>22</v>
      </c>
      <c r="F104" s="59" t="s">
        <v>22</v>
      </c>
      <c r="G104" s="59" t="s">
        <v>22</v>
      </c>
      <c r="H104" s="50"/>
      <c r="I104" s="59" t="s">
        <v>22</v>
      </c>
    </row>
    <row r="105" spans="1:25" ht="12.75" x14ac:dyDescent="0.2">
      <c r="A105" s="52" t="s">
        <v>66</v>
      </c>
      <c r="B105" s="52" t="s">
        <v>67</v>
      </c>
      <c r="C105" s="59" t="s">
        <v>22</v>
      </c>
      <c r="D105" s="59" t="s">
        <v>22</v>
      </c>
      <c r="E105" s="59" t="s">
        <v>22</v>
      </c>
      <c r="F105" s="59" t="s">
        <v>22</v>
      </c>
      <c r="G105" s="59" t="s">
        <v>22</v>
      </c>
      <c r="H105" s="50"/>
      <c r="I105" s="50"/>
    </row>
    <row r="106" spans="1:25" ht="12.75" x14ac:dyDescent="0.2">
      <c r="A106" s="52" t="s">
        <v>67</v>
      </c>
      <c r="B106" s="52" t="s">
        <v>68</v>
      </c>
      <c r="C106" s="59" t="s">
        <v>22</v>
      </c>
      <c r="D106" s="59" t="s">
        <v>22</v>
      </c>
      <c r="E106" s="59" t="s">
        <v>22</v>
      </c>
      <c r="F106" s="59" t="s">
        <v>22</v>
      </c>
      <c r="G106" s="59" t="s">
        <v>22</v>
      </c>
      <c r="H106" s="50"/>
      <c r="I106" s="50"/>
    </row>
    <row r="107" spans="1:25" ht="12.75" x14ac:dyDescent="0.2">
      <c r="A107" s="52" t="s">
        <v>68</v>
      </c>
      <c r="B107" s="52" t="s">
        <v>69</v>
      </c>
      <c r="C107" s="50"/>
      <c r="D107" s="50"/>
      <c r="E107" s="50"/>
      <c r="F107" s="50"/>
      <c r="G107" s="50"/>
      <c r="H107" s="50"/>
      <c r="I107" s="50"/>
    </row>
    <row r="108" spans="1:25" ht="12.75" x14ac:dyDescent="0.2">
      <c r="A108" s="52" t="s">
        <v>69</v>
      </c>
      <c r="B108" s="52" t="s">
        <v>70</v>
      </c>
      <c r="C108" s="50"/>
      <c r="D108" s="50"/>
      <c r="E108" s="50"/>
      <c r="F108" s="50"/>
      <c r="G108" s="50"/>
      <c r="H108" s="50"/>
      <c r="I108" s="50"/>
    </row>
    <row r="110" spans="1:25" ht="22.5" customHeight="1" x14ac:dyDescent="0.25">
      <c r="A110" s="79" t="s">
        <v>128</v>
      </c>
      <c r="B110" s="69"/>
      <c r="C110" s="69"/>
      <c r="D110" s="69"/>
      <c r="E110" s="69"/>
      <c r="F110" s="69"/>
      <c r="G110" s="69"/>
      <c r="H110" s="69"/>
      <c r="I110" s="70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 ht="12.75" x14ac:dyDescent="0.2">
      <c r="A111" s="48" t="s">
        <v>30</v>
      </c>
      <c r="B111" s="48" t="s">
        <v>31</v>
      </c>
      <c r="C111" s="48" t="s">
        <v>32</v>
      </c>
      <c r="D111" s="48" t="s">
        <v>33</v>
      </c>
      <c r="E111" s="48" t="s">
        <v>34</v>
      </c>
      <c r="F111" s="48" t="s">
        <v>35</v>
      </c>
      <c r="G111" s="48" t="s">
        <v>36</v>
      </c>
      <c r="H111" s="48" t="s">
        <v>37</v>
      </c>
      <c r="I111" s="48" t="s">
        <v>38</v>
      </c>
      <c r="K111" s="38" t="s">
        <v>39</v>
      </c>
      <c r="L111" s="42">
        <v>50</v>
      </c>
    </row>
    <row r="112" spans="1:25" ht="12.75" x14ac:dyDescent="0.2">
      <c r="A112" s="49" t="s">
        <v>40</v>
      </c>
      <c r="B112" s="49" t="s">
        <v>41</v>
      </c>
      <c r="C112" s="50"/>
      <c r="D112" s="50"/>
      <c r="E112" s="50"/>
      <c r="F112" s="50"/>
      <c r="G112" s="50"/>
      <c r="H112" s="50"/>
      <c r="I112" s="50"/>
      <c r="K112" s="38" t="s">
        <v>0</v>
      </c>
      <c r="L112" s="57" t="s">
        <v>10</v>
      </c>
    </row>
    <row r="113" spans="1:12" ht="12.75" x14ac:dyDescent="0.2">
      <c r="A113" s="49" t="s">
        <v>41</v>
      </c>
      <c r="B113" s="52" t="s">
        <v>42</v>
      </c>
      <c r="C113" s="50"/>
      <c r="D113" s="50"/>
      <c r="E113" s="50"/>
      <c r="F113" s="50"/>
      <c r="G113" s="50"/>
      <c r="H113" s="50"/>
      <c r="I113" s="50"/>
      <c r="K113" s="38" t="s">
        <v>5</v>
      </c>
      <c r="L113" s="57" t="s">
        <v>17</v>
      </c>
    </row>
    <row r="114" spans="1:12" ht="12.75" x14ac:dyDescent="0.2">
      <c r="A114" s="52" t="s">
        <v>42</v>
      </c>
      <c r="B114" s="52" t="s">
        <v>43</v>
      </c>
      <c r="C114" s="50"/>
      <c r="D114" s="50"/>
      <c r="E114" s="50"/>
      <c r="F114" s="50"/>
      <c r="G114" s="50"/>
      <c r="H114" s="59"/>
      <c r="I114" s="50"/>
      <c r="K114" s="38" t="s">
        <v>6</v>
      </c>
      <c r="L114" s="54" t="s">
        <v>20</v>
      </c>
    </row>
    <row r="115" spans="1:12" ht="12.75" x14ac:dyDescent="0.2">
      <c r="A115" s="52" t="s">
        <v>43</v>
      </c>
      <c r="B115" s="52" t="s">
        <v>44</v>
      </c>
      <c r="C115" s="50"/>
      <c r="D115" s="50"/>
      <c r="E115" s="50"/>
      <c r="F115" s="50"/>
      <c r="G115" s="50"/>
      <c r="H115" s="59"/>
      <c r="I115" s="50"/>
      <c r="K115" s="38" t="s">
        <v>45</v>
      </c>
      <c r="L115" s="42">
        <f>VLOOKUP(L112,Parametere!$A$2:$B$5,2,FALSE)*VLOOKUP(L113,Parametere!$A$8:$B$9,2,FALSE)*VLOOKUP(L114,Parametere!$A$12:$B$14,2,FALSE)</f>
        <v>0.16666666666666666</v>
      </c>
    </row>
    <row r="116" spans="1:12" ht="12.75" x14ac:dyDescent="0.2">
      <c r="A116" s="52" t="s">
        <v>44</v>
      </c>
      <c r="B116" s="52" t="s">
        <v>46</v>
      </c>
      <c r="C116" s="50"/>
      <c r="D116" s="50"/>
      <c r="E116" s="50"/>
      <c r="F116" s="50"/>
      <c r="G116" s="50"/>
      <c r="H116" s="59"/>
      <c r="I116" s="59"/>
      <c r="K116" s="55" t="s">
        <v>47</v>
      </c>
      <c r="L116" s="56">
        <f>L111*L115</f>
        <v>8.3333333333333321</v>
      </c>
    </row>
    <row r="117" spans="1:12" ht="12.75" x14ac:dyDescent="0.2">
      <c r="A117" s="52" t="s">
        <v>46</v>
      </c>
      <c r="B117" s="52" t="s">
        <v>48</v>
      </c>
      <c r="C117" s="50"/>
      <c r="D117" s="50"/>
      <c r="E117" s="50"/>
      <c r="F117" s="50"/>
      <c r="G117" s="50"/>
      <c r="H117" s="59"/>
      <c r="I117" s="59"/>
    </row>
    <row r="118" spans="1:12" ht="12.75" x14ac:dyDescent="0.2">
      <c r="A118" s="52" t="s">
        <v>48</v>
      </c>
      <c r="B118" s="52" t="s">
        <v>49</v>
      </c>
      <c r="C118" s="50"/>
      <c r="D118" s="50"/>
      <c r="E118" s="50"/>
      <c r="F118" s="50"/>
      <c r="G118" s="50"/>
      <c r="H118" s="59"/>
      <c r="I118" s="59"/>
    </row>
    <row r="119" spans="1:12" ht="12.75" x14ac:dyDescent="0.2">
      <c r="A119" s="52" t="s">
        <v>49</v>
      </c>
      <c r="B119" s="52" t="s">
        <v>50</v>
      </c>
      <c r="C119" s="50"/>
      <c r="D119" s="50"/>
      <c r="E119" s="50"/>
      <c r="F119" s="50"/>
      <c r="G119" s="50"/>
      <c r="H119" s="59"/>
      <c r="I119" s="59"/>
    </row>
    <row r="120" spans="1:12" ht="12.75" x14ac:dyDescent="0.2">
      <c r="A120" s="52" t="s">
        <v>50</v>
      </c>
      <c r="B120" s="52" t="s">
        <v>51</v>
      </c>
      <c r="C120" s="50"/>
      <c r="D120" s="50"/>
      <c r="E120" s="50"/>
      <c r="F120" s="50"/>
      <c r="G120" s="50"/>
      <c r="H120" s="59"/>
      <c r="I120" s="59"/>
    </row>
    <row r="121" spans="1:12" ht="12.75" x14ac:dyDescent="0.2">
      <c r="A121" s="52" t="s">
        <v>51</v>
      </c>
      <c r="B121" s="52" t="s">
        <v>52</v>
      </c>
      <c r="C121" s="50"/>
      <c r="D121" s="50"/>
      <c r="E121" s="50"/>
      <c r="F121" s="50"/>
      <c r="G121" s="50"/>
      <c r="H121" s="59"/>
      <c r="I121" s="59"/>
    </row>
    <row r="122" spans="1:12" ht="12.75" x14ac:dyDescent="0.2">
      <c r="A122" s="52" t="s">
        <v>52</v>
      </c>
      <c r="B122" s="52" t="s">
        <v>53</v>
      </c>
      <c r="C122" s="50"/>
      <c r="D122" s="50"/>
      <c r="E122" s="50"/>
      <c r="F122" s="50"/>
      <c r="G122" s="50"/>
      <c r="H122" s="59"/>
      <c r="I122" s="59"/>
    </row>
    <row r="123" spans="1:12" ht="12.75" x14ac:dyDescent="0.2">
      <c r="A123" s="52" t="s">
        <v>53</v>
      </c>
      <c r="B123" s="52" t="s">
        <v>54</v>
      </c>
      <c r="C123" s="50"/>
      <c r="D123" s="50"/>
      <c r="E123" s="50"/>
      <c r="F123" s="50"/>
      <c r="G123" s="50"/>
      <c r="H123" s="59"/>
      <c r="I123" s="59"/>
    </row>
    <row r="124" spans="1:12" ht="12.75" x14ac:dyDescent="0.2">
      <c r="A124" s="52" t="s">
        <v>54</v>
      </c>
      <c r="B124" s="52" t="s">
        <v>55</v>
      </c>
      <c r="C124" s="50"/>
      <c r="D124" s="50"/>
      <c r="E124" s="50"/>
      <c r="F124" s="50"/>
      <c r="G124" s="50"/>
      <c r="H124" s="59"/>
      <c r="I124" s="59"/>
    </row>
    <row r="125" spans="1:12" ht="12.75" x14ac:dyDescent="0.2">
      <c r="A125" s="52" t="s">
        <v>55</v>
      </c>
      <c r="B125" s="52" t="s">
        <v>56</v>
      </c>
      <c r="C125" s="50"/>
      <c r="D125" s="50"/>
      <c r="E125" s="50"/>
      <c r="F125" s="50"/>
      <c r="G125" s="50"/>
      <c r="H125" s="59"/>
      <c r="I125" s="59"/>
    </row>
    <row r="126" spans="1:12" ht="12.75" x14ac:dyDescent="0.2">
      <c r="A126" s="52" t="s">
        <v>56</v>
      </c>
      <c r="B126" s="52" t="s">
        <v>57</v>
      </c>
      <c r="C126" s="59"/>
      <c r="D126" s="59"/>
      <c r="E126" s="59"/>
      <c r="F126" s="59"/>
      <c r="G126" s="59"/>
      <c r="H126" s="59"/>
      <c r="I126" s="59"/>
    </row>
    <row r="127" spans="1:12" ht="12.75" x14ac:dyDescent="0.2">
      <c r="A127" s="52" t="s">
        <v>57</v>
      </c>
      <c r="B127" s="52" t="s">
        <v>58</v>
      </c>
      <c r="C127" s="59"/>
      <c r="D127" s="59"/>
      <c r="E127" s="59"/>
      <c r="F127" s="59"/>
      <c r="G127" s="59"/>
      <c r="H127" s="59"/>
      <c r="I127" s="59"/>
    </row>
    <row r="128" spans="1:12" ht="12.75" x14ac:dyDescent="0.2">
      <c r="A128" s="52" t="s">
        <v>58</v>
      </c>
      <c r="B128" s="52" t="s">
        <v>59</v>
      </c>
      <c r="C128" s="59"/>
      <c r="D128" s="59"/>
      <c r="E128" s="59"/>
      <c r="F128" s="59"/>
      <c r="G128" s="59"/>
      <c r="H128" s="59"/>
      <c r="I128" s="59"/>
    </row>
    <row r="129" spans="1:25" ht="12.75" x14ac:dyDescent="0.2">
      <c r="A129" s="52" t="s">
        <v>59</v>
      </c>
      <c r="B129" s="52" t="s">
        <v>60</v>
      </c>
      <c r="C129" s="59"/>
      <c r="D129" s="59"/>
      <c r="E129" s="59"/>
      <c r="F129" s="59"/>
      <c r="G129" s="59"/>
      <c r="H129" s="59"/>
      <c r="I129" s="59"/>
    </row>
    <row r="130" spans="1:25" ht="12.75" x14ac:dyDescent="0.2">
      <c r="A130" s="52" t="s">
        <v>60</v>
      </c>
      <c r="B130" s="52" t="s">
        <v>61</v>
      </c>
      <c r="C130" s="59"/>
      <c r="D130" s="59"/>
      <c r="E130" s="59"/>
      <c r="F130" s="59"/>
      <c r="G130" s="59"/>
      <c r="H130" s="59"/>
      <c r="I130" s="59"/>
    </row>
    <row r="131" spans="1:25" ht="12.75" x14ac:dyDescent="0.2">
      <c r="A131" s="52" t="s">
        <v>61</v>
      </c>
      <c r="B131" s="52" t="s">
        <v>62</v>
      </c>
      <c r="C131" s="59"/>
      <c r="D131" s="59"/>
      <c r="E131" s="59"/>
      <c r="F131" s="59"/>
      <c r="G131" s="59"/>
      <c r="H131" s="59"/>
      <c r="I131" s="59"/>
    </row>
    <row r="132" spans="1:25" ht="12.75" x14ac:dyDescent="0.2">
      <c r="A132" s="52" t="s">
        <v>62</v>
      </c>
      <c r="B132" s="52" t="s">
        <v>63</v>
      </c>
      <c r="C132" s="59"/>
      <c r="D132" s="59"/>
      <c r="E132" s="59"/>
      <c r="F132" s="59"/>
      <c r="G132" s="59"/>
      <c r="H132" s="59"/>
      <c r="I132" s="59"/>
    </row>
    <row r="133" spans="1:25" ht="12.75" x14ac:dyDescent="0.2">
      <c r="A133" s="52" t="s">
        <v>63</v>
      </c>
      <c r="B133" s="52" t="s">
        <v>64</v>
      </c>
      <c r="C133" s="59"/>
      <c r="D133" s="59"/>
      <c r="E133" s="59"/>
      <c r="F133" s="59"/>
      <c r="G133" s="59"/>
      <c r="H133" s="59"/>
      <c r="I133" s="59"/>
    </row>
    <row r="134" spans="1:25" ht="12.75" x14ac:dyDescent="0.2">
      <c r="A134" s="52" t="s">
        <v>64</v>
      </c>
      <c r="B134" s="52" t="s">
        <v>65</v>
      </c>
      <c r="C134" s="59"/>
      <c r="D134" s="59"/>
      <c r="E134" s="59"/>
      <c r="F134" s="59"/>
      <c r="G134" s="59"/>
      <c r="H134" s="50"/>
      <c r="I134" s="59"/>
    </row>
    <row r="135" spans="1:25" ht="12.75" x14ac:dyDescent="0.2">
      <c r="A135" s="52" t="s">
        <v>65</v>
      </c>
      <c r="B135" s="52" t="s">
        <v>66</v>
      </c>
      <c r="C135" s="59"/>
      <c r="D135" s="59"/>
      <c r="E135" s="59"/>
      <c r="F135" s="59"/>
      <c r="G135" s="59"/>
      <c r="H135" s="50"/>
      <c r="I135" s="59"/>
    </row>
    <row r="136" spans="1:25" ht="12.75" x14ac:dyDescent="0.2">
      <c r="A136" s="52" t="s">
        <v>66</v>
      </c>
      <c r="B136" s="52" t="s">
        <v>67</v>
      </c>
      <c r="C136" s="59"/>
      <c r="D136" s="59"/>
      <c r="E136" s="59"/>
      <c r="F136" s="59"/>
      <c r="G136" s="59"/>
      <c r="H136" s="50"/>
      <c r="I136" s="50"/>
    </row>
    <row r="137" spans="1:25" ht="12.75" x14ac:dyDescent="0.2">
      <c r="A137" s="52" t="s">
        <v>67</v>
      </c>
      <c r="B137" s="52" t="s">
        <v>68</v>
      </c>
      <c r="C137" s="59"/>
      <c r="D137" s="59"/>
      <c r="E137" s="59"/>
      <c r="F137" s="59"/>
      <c r="G137" s="59"/>
      <c r="H137" s="50"/>
      <c r="I137" s="50"/>
    </row>
    <row r="138" spans="1:25" ht="12.75" x14ac:dyDescent="0.2">
      <c r="A138" s="52" t="s">
        <v>68</v>
      </c>
      <c r="B138" s="52" t="s">
        <v>69</v>
      </c>
      <c r="C138" s="50"/>
      <c r="D138" s="50"/>
      <c r="E138" s="50"/>
      <c r="F138" s="50"/>
      <c r="G138" s="50"/>
      <c r="H138" s="50"/>
      <c r="I138" s="50"/>
    </row>
    <row r="139" spans="1:25" ht="12.75" x14ac:dyDescent="0.2">
      <c r="A139" s="52" t="s">
        <v>69</v>
      </c>
      <c r="B139" s="52" t="s">
        <v>70</v>
      </c>
      <c r="C139" s="50"/>
      <c r="D139" s="50"/>
      <c r="E139" s="50"/>
      <c r="F139" s="50"/>
      <c r="G139" s="50"/>
      <c r="H139" s="50"/>
      <c r="I139" s="50"/>
    </row>
    <row r="141" spans="1:25" ht="22.5" customHeight="1" x14ac:dyDescent="0.25">
      <c r="A141" s="76" t="s">
        <v>130</v>
      </c>
      <c r="B141" s="69"/>
      <c r="C141" s="69"/>
      <c r="D141" s="69"/>
      <c r="E141" s="69"/>
      <c r="F141" s="69"/>
      <c r="G141" s="69"/>
      <c r="H141" s="69"/>
      <c r="I141" s="7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1:25" ht="12.75" x14ac:dyDescent="0.2">
      <c r="A142" s="48" t="s">
        <v>30</v>
      </c>
      <c r="B142" s="48" t="s">
        <v>31</v>
      </c>
      <c r="C142" s="48" t="s">
        <v>32</v>
      </c>
      <c r="D142" s="48" t="s">
        <v>33</v>
      </c>
      <c r="E142" s="48" t="s">
        <v>34</v>
      </c>
      <c r="F142" s="48" t="s">
        <v>35</v>
      </c>
      <c r="G142" s="48" t="s">
        <v>36</v>
      </c>
      <c r="H142" s="48" t="s">
        <v>37</v>
      </c>
      <c r="I142" s="48" t="s">
        <v>38</v>
      </c>
      <c r="K142" s="38" t="s">
        <v>39</v>
      </c>
      <c r="L142" s="42">
        <v>50</v>
      </c>
    </row>
    <row r="143" spans="1:25" ht="12.75" x14ac:dyDescent="0.2">
      <c r="A143" s="49" t="s">
        <v>40</v>
      </c>
      <c r="B143" s="49" t="s">
        <v>41</v>
      </c>
      <c r="C143" s="50"/>
      <c r="D143" s="50"/>
      <c r="E143" s="50"/>
      <c r="F143" s="50"/>
      <c r="G143" s="50"/>
      <c r="H143" s="50"/>
      <c r="I143" s="50"/>
      <c r="K143" s="38" t="s">
        <v>0</v>
      </c>
      <c r="L143" s="57" t="s">
        <v>10</v>
      </c>
    </row>
    <row r="144" spans="1:25" ht="12.75" x14ac:dyDescent="0.2">
      <c r="A144" s="49" t="s">
        <v>41</v>
      </c>
      <c r="B144" s="52" t="s">
        <v>42</v>
      </c>
      <c r="C144" s="50"/>
      <c r="D144" s="50"/>
      <c r="E144" s="50"/>
      <c r="F144" s="50"/>
      <c r="G144" s="50"/>
      <c r="H144" s="50"/>
      <c r="I144" s="50"/>
      <c r="K144" s="38" t="s">
        <v>5</v>
      </c>
      <c r="L144" s="57" t="s">
        <v>17</v>
      </c>
    </row>
    <row r="145" spans="1:12" ht="12.75" x14ac:dyDescent="0.2">
      <c r="A145" s="52" t="s">
        <v>42</v>
      </c>
      <c r="B145" s="52" t="s">
        <v>43</v>
      </c>
      <c r="C145" s="50"/>
      <c r="D145" s="50"/>
      <c r="E145" s="50"/>
      <c r="F145" s="50"/>
      <c r="G145" s="50"/>
      <c r="H145" s="59" t="s">
        <v>19</v>
      </c>
      <c r="I145" s="50"/>
      <c r="K145" s="38" t="s">
        <v>6</v>
      </c>
      <c r="L145" s="54" t="s">
        <v>23</v>
      </c>
    </row>
    <row r="146" spans="1:12" ht="12.75" x14ac:dyDescent="0.2">
      <c r="A146" s="52" t="s">
        <v>43</v>
      </c>
      <c r="B146" s="52" t="s">
        <v>44</v>
      </c>
      <c r="C146" s="50"/>
      <c r="D146" s="50"/>
      <c r="E146" s="50"/>
      <c r="F146" s="50"/>
      <c r="G146" s="50"/>
      <c r="H146" s="59" t="s">
        <v>19</v>
      </c>
      <c r="I146" s="50"/>
      <c r="K146" s="38" t="s">
        <v>45</v>
      </c>
      <c r="L146" s="42">
        <f>VLOOKUP(L143,Parametere!$A$2:$B$5,2,FALSE)*VLOOKUP(L144,Parametere!$A$8:$B$9,2,FALSE)*VLOOKUP(L145,Parametere!$A$12:$B$14,2,FALSE)</f>
        <v>0.16666666666666666</v>
      </c>
    </row>
    <row r="147" spans="1:12" ht="12.75" x14ac:dyDescent="0.2">
      <c r="A147" s="52" t="s">
        <v>44</v>
      </c>
      <c r="B147" s="52" t="s">
        <v>46</v>
      </c>
      <c r="C147" s="50"/>
      <c r="D147" s="50"/>
      <c r="E147" s="50"/>
      <c r="F147" s="50"/>
      <c r="G147" s="50"/>
      <c r="H147" s="59" t="s">
        <v>19</v>
      </c>
      <c r="I147" s="59" t="s">
        <v>19</v>
      </c>
      <c r="K147" s="55" t="s">
        <v>47</v>
      </c>
      <c r="L147" s="56">
        <f>L142*L146</f>
        <v>8.3333333333333321</v>
      </c>
    </row>
    <row r="148" spans="1:12" ht="12.75" x14ac:dyDescent="0.2">
      <c r="A148" s="52" t="s">
        <v>46</v>
      </c>
      <c r="B148" s="52" t="s">
        <v>48</v>
      </c>
      <c r="C148" s="50"/>
      <c r="D148" s="50"/>
      <c r="E148" s="50"/>
      <c r="F148" s="50"/>
      <c r="G148" s="50"/>
      <c r="H148" s="59" t="s">
        <v>19</v>
      </c>
      <c r="I148" s="59" t="s">
        <v>19</v>
      </c>
    </row>
    <row r="149" spans="1:12" ht="12.75" x14ac:dyDescent="0.2">
      <c r="A149" s="52" t="s">
        <v>48</v>
      </c>
      <c r="B149" s="52" t="s">
        <v>49</v>
      </c>
      <c r="C149" s="50"/>
      <c r="D149" s="50"/>
      <c r="E149" s="50"/>
      <c r="F149" s="50"/>
      <c r="G149" s="50"/>
      <c r="H149" s="59" t="s">
        <v>19</v>
      </c>
      <c r="I149" s="59" t="s">
        <v>19</v>
      </c>
    </row>
    <row r="150" spans="1:12" ht="12.75" x14ac:dyDescent="0.2">
      <c r="A150" s="52" t="s">
        <v>49</v>
      </c>
      <c r="B150" s="52" t="s">
        <v>50</v>
      </c>
      <c r="C150" s="50"/>
      <c r="D150" s="50"/>
      <c r="E150" s="50"/>
      <c r="F150" s="50"/>
      <c r="G150" s="50"/>
      <c r="H150" s="59" t="s">
        <v>19</v>
      </c>
      <c r="I150" s="59" t="s">
        <v>19</v>
      </c>
    </row>
    <row r="151" spans="1:12" ht="12.75" x14ac:dyDescent="0.2">
      <c r="A151" s="52" t="s">
        <v>50</v>
      </c>
      <c r="B151" s="52" t="s">
        <v>51</v>
      </c>
      <c r="C151" s="50"/>
      <c r="D151" s="50"/>
      <c r="E151" s="50"/>
      <c r="F151" s="50"/>
      <c r="G151" s="50"/>
      <c r="H151" s="59" t="s">
        <v>19</v>
      </c>
      <c r="I151" s="59" t="s">
        <v>19</v>
      </c>
    </row>
    <row r="152" spans="1:12" ht="12.75" x14ac:dyDescent="0.2">
      <c r="A152" s="52" t="s">
        <v>51</v>
      </c>
      <c r="B152" s="52" t="s">
        <v>52</v>
      </c>
      <c r="C152" s="50"/>
      <c r="D152" s="50"/>
      <c r="E152" s="50"/>
      <c r="F152" s="50"/>
      <c r="G152" s="50"/>
      <c r="H152" s="59" t="s">
        <v>19</v>
      </c>
      <c r="I152" s="59" t="s">
        <v>19</v>
      </c>
    </row>
    <row r="153" spans="1:12" ht="12.75" x14ac:dyDescent="0.2">
      <c r="A153" s="52" t="s">
        <v>52</v>
      </c>
      <c r="B153" s="52" t="s">
        <v>53</v>
      </c>
      <c r="C153" s="50"/>
      <c r="D153" s="50"/>
      <c r="E153" s="50"/>
      <c r="F153" s="50"/>
      <c r="G153" s="50"/>
      <c r="H153" s="59" t="s">
        <v>19</v>
      </c>
      <c r="I153" s="59" t="s">
        <v>19</v>
      </c>
    </row>
    <row r="154" spans="1:12" ht="12.75" x14ac:dyDescent="0.2">
      <c r="A154" s="52" t="s">
        <v>53</v>
      </c>
      <c r="B154" s="52" t="s">
        <v>54</v>
      </c>
      <c r="C154" s="50"/>
      <c r="D154" s="50"/>
      <c r="E154" s="50"/>
      <c r="F154" s="50"/>
      <c r="G154" s="50"/>
      <c r="H154" s="59" t="s">
        <v>19</v>
      </c>
      <c r="I154" s="59" t="s">
        <v>19</v>
      </c>
    </row>
    <row r="155" spans="1:12" ht="12.75" x14ac:dyDescent="0.2">
      <c r="A155" s="52" t="s">
        <v>54</v>
      </c>
      <c r="B155" s="52" t="s">
        <v>55</v>
      </c>
      <c r="C155" s="50"/>
      <c r="D155" s="50"/>
      <c r="E155" s="50"/>
      <c r="F155" s="50"/>
      <c r="G155" s="50"/>
      <c r="H155" s="59" t="s">
        <v>19</v>
      </c>
      <c r="I155" s="59" t="s">
        <v>19</v>
      </c>
    </row>
    <row r="156" spans="1:12" ht="12.75" x14ac:dyDescent="0.2">
      <c r="A156" s="52" t="s">
        <v>55</v>
      </c>
      <c r="B156" s="52" t="s">
        <v>56</v>
      </c>
      <c r="C156" s="50"/>
      <c r="D156" s="50"/>
      <c r="E156" s="50"/>
      <c r="F156" s="50"/>
      <c r="G156" s="50"/>
      <c r="H156" s="59" t="s">
        <v>19</v>
      </c>
      <c r="I156" s="59" t="s">
        <v>19</v>
      </c>
    </row>
    <row r="157" spans="1:12" ht="12.75" x14ac:dyDescent="0.2">
      <c r="A157" s="52" t="s">
        <v>56</v>
      </c>
      <c r="B157" s="52" t="s">
        <v>57</v>
      </c>
      <c r="C157" s="59" t="s">
        <v>19</v>
      </c>
      <c r="D157" s="59" t="s">
        <v>19</v>
      </c>
      <c r="E157" s="59" t="s">
        <v>19</v>
      </c>
      <c r="F157" s="59" t="s">
        <v>19</v>
      </c>
      <c r="G157" s="59" t="s">
        <v>19</v>
      </c>
      <c r="H157" s="59" t="s">
        <v>19</v>
      </c>
      <c r="I157" s="59" t="s">
        <v>19</v>
      </c>
    </row>
    <row r="158" spans="1:12" ht="12.75" x14ac:dyDescent="0.2">
      <c r="A158" s="52" t="s">
        <v>57</v>
      </c>
      <c r="B158" s="52" t="s">
        <v>58</v>
      </c>
      <c r="C158" s="59" t="s">
        <v>19</v>
      </c>
      <c r="D158" s="59" t="s">
        <v>19</v>
      </c>
      <c r="E158" s="59" t="s">
        <v>19</v>
      </c>
      <c r="F158" s="59" t="s">
        <v>19</v>
      </c>
      <c r="G158" s="59" t="s">
        <v>19</v>
      </c>
      <c r="H158" s="59" t="s">
        <v>19</v>
      </c>
      <c r="I158" s="59" t="s">
        <v>19</v>
      </c>
    </row>
    <row r="159" spans="1:12" ht="12.75" x14ac:dyDescent="0.2">
      <c r="A159" s="52" t="s">
        <v>58</v>
      </c>
      <c r="B159" s="52" t="s">
        <v>59</v>
      </c>
      <c r="C159" s="59" t="s">
        <v>19</v>
      </c>
      <c r="D159" s="59" t="s">
        <v>19</v>
      </c>
      <c r="E159" s="59" t="s">
        <v>19</v>
      </c>
      <c r="F159" s="59" t="s">
        <v>19</v>
      </c>
      <c r="G159" s="59" t="s">
        <v>19</v>
      </c>
      <c r="H159" s="59" t="s">
        <v>19</v>
      </c>
      <c r="I159" s="59" t="s">
        <v>19</v>
      </c>
    </row>
    <row r="160" spans="1:12" ht="12.75" x14ac:dyDescent="0.2">
      <c r="A160" s="52" t="s">
        <v>59</v>
      </c>
      <c r="B160" s="52" t="s">
        <v>60</v>
      </c>
      <c r="C160" s="59" t="s">
        <v>19</v>
      </c>
      <c r="D160" s="59" t="s">
        <v>19</v>
      </c>
      <c r="E160" s="59" t="s">
        <v>19</v>
      </c>
      <c r="F160" s="59" t="s">
        <v>19</v>
      </c>
      <c r="G160" s="59" t="s">
        <v>19</v>
      </c>
      <c r="H160" s="59" t="s">
        <v>19</v>
      </c>
      <c r="I160" s="59" t="s">
        <v>19</v>
      </c>
    </row>
    <row r="161" spans="1:25" ht="12.75" x14ac:dyDescent="0.2">
      <c r="A161" s="52" t="s">
        <v>60</v>
      </c>
      <c r="B161" s="52" t="s">
        <v>61</v>
      </c>
      <c r="C161" s="59" t="s">
        <v>19</v>
      </c>
      <c r="D161" s="59" t="s">
        <v>19</v>
      </c>
      <c r="E161" s="59" t="s">
        <v>19</v>
      </c>
      <c r="F161" s="59" t="s">
        <v>19</v>
      </c>
      <c r="G161" s="59" t="s">
        <v>19</v>
      </c>
      <c r="H161" s="59" t="s">
        <v>19</v>
      </c>
      <c r="I161" s="59" t="s">
        <v>19</v>
      </c>
    </row>
    <row r="162" spans="1:25" ht="12.75" x14ac:dyDescent="0.2">
      <c r="A162" s="52" t="s">
        <v>61</v>
      </c>
      <c r="B162" s="52" t="s">
        <v>62</v>
      </c>
      <c r="C162" s="59" t="s">
        <v>19</v>
      </c>
      <c r="D162" s="59" t="s">
        <v>19</v>
      </c>
      <c r="E162" s="59" t="s">
        <v>19</v>
      </c>
      <c r="F162" s="59" t="s">
        <v>19</v>
      </c>
      <c r="G162" s="59" t="s">
        <v>19</v>
      </c>
      <c r="H162" s="59" t="s">
        <v>19</v>
      </c>
      <c r="I162" s="59" t="s">
        <v>19</v>
      </c>
    </row>
    <row r="163" spans="1:25" ht="12.75" x14ac:dyDescent="0.2">
      <c r="A163" s="52" t="s">
        <v>62</v>
      </c>
      <c r="B163" s="52" t="s">
        <v>63</v>
      </c>
      <c r="C163" s="59" t="s">
        <v>19</v>
      </c>
      <c r="D163" s="59" t="s">
        <v>19</v>
      </c>
      <c r="E163" s="59" t="s">
        <v>19</v>
      </c>
      <c r="F163" s="59" t="s">
        <v>19</v>
      </c>
      <c r="G163" s="59" t="s">
        <v>19</v>
      </c>
      <c r="H163" s="59" t="s">
        <v>19</v>
      </c>
      <c r="I163" s="59" t="s">
        <v>19</v>
      </c>
    </row>
    <row r="164" spans="1:25" ht="12.75" x14ac:dyDescent="0.2">
      <c r="A164" s="52" t="s">
        <v>63</v>
      </c>
      <c r="B164" s="52" t="s">
        <v>64</v>
      </c>
      <c r="C164" s="59" t="s">
        <v>19</v>
      </c>
      <c r="D164" s="59" t="s">
        <v>19</v>
      </c>
      <c r="E164" s="59" t="s">
        <v>19</v>
      </c>
      <c r="F164" s="59" t="s">
        <v>19</v>
      </c>
      <c r="G164" s="59" t="s">
        <v>19</v>
      </c>
      <c r="H164" s="59" t="s">
        <v>19</v>
      </c>
      <c r="I164" s="59" t="s">
        <v>19</v>
      </c>
    </row>
    <row r="165" spans="1:25" ht="12.75" x14ac:dyDescent="0.2">
      <c r="A165" s="52" t="s">
        <v>64</v>
      </c>
      <c r="B165" s="52" t="s">
        <v>65</v>
      </c>
      <c r="C165" s="59" t="s">
        <v>19</v>
      </c>
      <c r="D165" s="59" t="s">
        <v>19</v>
      </c>
      <c r="E165" s="59" t="s">
        <v>19</v>
      </c>
      <c r="F165" s="59" t="s">
        <v>19</v>
      </c>
      <c r="G165" s="59" t="s">
        <v>19</v>
      </c>
      <c r="H165" s="50"/>
      <c r="I165" s="59" t="s">
        <v>19</v>
      </c>
    </row>
    <row r="166" spans="1:25" ht="12.75" x14ac:dyDescent="0.2">
      <c r="A166" s="52" t="s">
        <v>65</v>
      </c>
      <c r="B166" s="52" t="s">
        <v>66</v>
      </c>
      <c r="C166" s="59" t="s">
        <v>19</v>
      </c>
      <c r="D166" s="59" t="s">
        <v>19</v>
      </c>
      <c r="E166" s="59" t="s">
        <v>19</v>
      </c>
      <c r="F166" s="59" t="s">
        <v>19</v>
      </c>
      <c r="G166" s="59" t="s">
        <v>19</v>
      </c>
      <c r="H166" s="50"/>
      <c r="I166" s="59" t="s">
        <v>19</v>
      </c>
    </row>
    <row r="167" spans="1:25" ht="12.75" x14ac:dyDescent="0.2">
      <c r="A167" s="52" t="s">
        <v>66</v>
      </c>
      <c r="B167" s="52" t="s">
        <v>67</v>
      </c>
      <c r="C167" s="59" t="s">
        <v>19</v>
      </c>
      <c r="D167" s="59" t="s">
        <v>19</v>
      </c>
      <c r="E167" s="59" t="s">
        <v>19</v>
      </c>
      <c r="F167" s="59" t="s">
        <v>19</v>
      </c>
      <c r="G167" s="59" t="s">
        <v>19</v>
      </c>
      <c r="H167" s="50"/>
      <c r="I167" s="50"/>
    </row>
    <row r="168" spans="1:25" ht="12.75" x14ac:dyDescent="0.2">
      <c r="A168" s="52" t="s">
        <v>67</v>
      </c>
      <c r="B168" s="52" t="s">
        <v>68</v>
      </c>
      <c r="C168" s="59" t="s">
        <v>19</v>
      </c>
      <c r="D168" s="59" t="s">
        <v>19</v>
      </c>
      <c r="E168" s="59" t="s">
        <v>19</v>
      </c>
      <c r="F168" s="59" t="s">
        <v>19</v>
      </c>
      <c r="G168" s="59" t="s">
        <v>19</v>
      </c>
      <c r="H168" s="50"/>
      <c r="I168" s="50"/>
    </row>
    <row r="169" spans="1:25" ht="12.75" x14ac:dyDescent="0.2">
      <c r="A169" s="52" t="s">
        <v>68</v>
      </c>
      <c r="B169" s="52" t="s">
        <v>69</v>
      </c>
      <c r="C169" s="50"/>
      <c r="D169" s="50"/>
      <c r="E169" s="50"/>
      <c r="F169" s="50"/>
      <c r="G169" s="50"/>
      <c r="H169" s="50"/>
      <c r="I169" s="50"/>
    </row>
    <row r="170" spans="1:25" ht="12.75" x14ac:dyDescent="0.2">
      <c r="A170" s="52" t="s">
        <v>69</v>
      </c>
      <c r="B170" s="52" t="s">
        <v>70</v>
      </c>
      <c r="C170" s="50"/>
      <c r="D170" s="50"/>
      <c r="E170" s="50"/>
      <c r="F170" s="50"/>
      <c r="G170" s="50"/>
      <c r="H170" s="50"/>
      <c r="I170" s="50"/>
    </row>
    <row r="172" spans="1:25" ht="22.5" customHeight="1" x14ac:dyDescent="0.25">
      <c r="A172" s="76" t="s">
        <v>131</v>
      </c>
      <c r="B172" s="69"/>
      <c r="C172" s="69"/>
      <c r="D172" s="69"/>
      <c r="E172" s="69"/>
      <c r="F172" s="69"/>
      <c r="G172" s="69"/>
      <c r="H172" s="69"/>
      <c r="I172" s="70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</row>
    <row r="173" spans="1:25" ht="12.75" x14ac:dyDescent="0.2">
      <c r="A173" s="48" t="s">
        <v>30</v>
      </c>
      <c r="B173" s="48" t="s">
        <v>31</v>
      </c>
      <c r="C173" s="48" t="s">
        <v>32</v>
      </c>
      <c r="D173" s="48" t="s">
        <v>33</v>
      </c>
      <c r="E173" s="48" t="s">
        <v>34</v>
      </c>
      <c r="F173" s="48" t="s">
        <v>35</v>
      </c>
      <c r="G173" s="48" t="s">
        <v>36</v>
      </c>
      <c r="H173" s="48" t="s">
        <v>37</v>
      </c>
      <c r="I173" s="48" t="s">
        <v>38</v>
      </c>
      <c r="K173" s="38" t="s">
        <v>39</v>
      </c>
      <c r="L173" s="42">
        <v>50</v>
      </c>
    </row>
    <row r="174" spans="1:25" ht="12.75" x14ac:dyDescent="0.2">
      <c r="A174" s="49" t="s">
        <v>40</v>
      </c>
      <c r="B174" s="49" t="s">
        <v>41</v>
      </c>
      <c r="C174" s="50"/>
      <c r="D174" s="50"/>
      <c r="E174" s="50"/>
      <c r="F174" s="50"/>
      <c r="G174" s="50"/>
      <c r="H174" s="50"/>
      <c r="I174" s="50"/>
      <c r="K174" s="38" t="s">
        <v>0</v>
      </c>
      <c r="L174" s="57" t="s">
        <v>10</v>
      </c>
    </row>
    <row r="175" spans="1:25" ht="12.75" x14ac:dyDescent="0.2">
      <c r="A175" s="49" t="s">
        <v>41</v>
      </c>
      <c r="B175" s="52" t="s">
        <v>42</v>
      </c>
      <c r="C175" s="50"/>
      <c r="D175" s="50"/>
      <c r="E175" s="50"/>
      <c r="F175" s="50"/>
      <c r="G175" s="50"/>
      <c r="H175" s="50"/>
      <c r="I175" s="50"/>
      <c r="K175" s="38" t="s">
        <v>5</v>
      </c>
      <c r="L175" s="57" t="s">
        <v>17</v>
      </c>
    </row>
    <row r="176" spans="1:25" ht="12.75" x14ac:dyDescent="0.2">
      <c r="A176" s="52" t="s">
        <v>42</v>
      </c>
      <c r="B176" s="52" t="s">
        <v>43</v>
      </c>
      <c r="C176" s="50"/>
      <c r="D176" s="50"/>
      <c r="E176" s="50"/>
      <c r="F176" s="50"/>
      <c r="G176" s="50"/>
      <c r="H176" s="59" t="s">
        <v>19</v>
      </c>
      <c r="I176" s="50"/>
      <c r="K176" s="38" t="s">
        <v>6</v>
      </c>
      <c r="L176" s="54" t="s">
        <v>23</v>
      </c>
    </row>
    <row r="177" spans="1:12" ht="12.75" x14ac:dyDescent="0.2">
      <c r="A177" s="52" t="s">
        <v>43</v>
      </c>
      <c r="B177" s="52" t="s">
        <v>44</v>
      </c>
      <c r="C177" s="50"/>
      <c r="D177" s="50"/>
      <c r="E177" s="50"/>
      <c r="F177" s="50"/>
      <c r="G177" s="50"/>
      <c r="H177" s="59" t="s">
        <v>19</v>
      </c>
      <c r="I177" s="50"/>
      <c r="K177" s="38" t="s">
        <v>45</v>
      </c>
      <c r="L177" s="42">
        <f>VLOOKUP(L174,Parametere!$A$2:$B$5,2,FALSE)*VLOOKUP(L175,Parametere!$A$8:$B$9,2,FALSE)*VLOOKUP(L176,Parametere!$A$12:$B$14,2,FALSE)</f>
        <v>0.16666666666666666</v>
      </c>
    </row>
    <row r="178" spans="1:12" ht="12.75" x14ac:dyDescent="0.2">
      <c r="A178" s="52" t="s">
        <v>44</v>
      </c>
      <c r="B178" s="52" t="s">
        <v>46</v>
      </c>
      <c r="C178" s="50"/>
      <c r="D178" s="50"/>
      <c r="E178" s="50"/>
      <c r="F178" s="50"/>
      <c r="G178" s="50"/>
      <c r="H178" s="59" t="s">
        <v>19</v>
      </c>
      <c r="I178" s="59" t="s">
        <v>19</v>
      </c>
      <c r="K178" s="55" t="s">
        <v>47</v>
      </c>
      <c r="L178" s="56">
        <f>L173*L177</f>
        <v>8.3333333333333321</v>
      </c>
    </row>
    <row r="179" spans="1:12" ht="12.75" x14ac:dyDescent="0.2">
      <c r="A179" s="52" t="s">
        <v>46</v>
      </c>
      <c r="B179" s="52" t="s">
        <v>48</v>
      </c>
      <c r="C179" s="50"/>
      <c r="D179" s="50"/>
      <c r="E179" s="50"/>
      <c r="F179" s="50"/>
      <c r="G179" s="50"/>
      <c r="H179" s="59" t="s">
        <v>19</v>
      </c>
      <c r="I179" s="59" t="s">
        <v>19</v>
      </c>
    </row>
    <row r="180" spans="1:12" ht="12.75" x14ac:dyDescent="0.2">
      <c r="A180" s="52" t="s">
        <v>48</v>
      </c>
      <c r="B180" s="52" t="s">
        <v>49</v>
      </c>
      <c r="C180" s="50"/>
      <c r="D180" s="50"/>
      <c r="E180" s="50"/>
      <c r="F180" s="50"/>
      <c r="G180" s="50"/>
      <c r="H180" s="59" t="s">
        <v>19</v>
      </c>
      <c r="I180" s="59" t="s">
        <v>19</v>
      </c>
    </row>
    <row r="181" spans="1:12" ht="12.75" x14ac:dyDescent="0.2">
      <c r="A181" s="52" t="s">
        <v>49</v>
      </c>
      <c r="B181" s="52" t="s">
        <v>50</v>
      </c>
      <c r="C181" s="50"/>
      <c r="D181" s="50"/>
      <c r="E181" s="50"/>
      <c r="F181" s="50"/>
      <c r="G181" s="50"/>
      <c r="H181" s="59" t="s">
        <v>19</v>
      </c>
      <c r="I181" s="59" t="s">
        <v>19</v>
      </c>
    </row>
    <row r="182" spans="1:12" ht="12.75" x14ac:dyDescent="0.2">
      <c r="A182" s="52" t="s">
        <v>50</v>
      </c>
      <c r="B182" s="52" t="s">
        <v>51</v>
      </c>
      <c r="C182" s="50"/>
      <c r="D182" s="50"/>
      <c r="E182" s="50"/>
      <c r="F182" s="50"/>
      <c r="G182" s="50"/>
      <c r="H182" s="59" t="s">
        <v>19</v>
      </c>
      <c r="I182" s="59" t="s">
        <v>19</v>
      </c>
    </row>
    <row r="183" spans="1:12" ht="12.75" x14ac:dyDescent="0.2">
      <c r="A183" s="52" t="s">
        <v>51</v>
      </c>
      <c r="B183" s="52" t="s">
        <v>52</v>
      </c>
      <c r="C183" s="50"/>
      <c r="D183" s="50"/>
      <c r="E183" s="50"/>
      <c r="F183" s="50"/>
      <c r="G183" s="50"/>
      <c r="H183" s="59" t="s">
        <v>19</v>
      </c>
      <c r="I183" s="59" t="s">
        <v>19</v>
      </c>
    </row>
    <row r="184" spans="1:12" ht="12.75" x14ac:dyDescent="0.2">
      <c r="A184" s="52" t="s">
        <v>52</v>
      </c>
      <c r="B184" s="52" t="s">
        <v>53</v>
      </c>
      <c r="C184" s="50"/>
      <c r="D184" s="50"/>
      <c r="E184" s="50"/>
      <c r="F184" s="50"/>
      <c r="G184" s="50"/>
      <c r="H184" s="59" t="s">
        <v>19</v>
      </c>
      <c r="I184" s="59" t="s">
        <v>19</v>
      </c>
    </row>
    <row r="185" spans="1:12" ht="12.75" x14ac:dyDescent="0.2">
      <c r="A185" s="52" t="s">
        <v>53</v>
      </c>
      <c r="B185" s="52" t="s">
        <v>54</v>
      </c>
      <c r="C185" s="50"/>
      <c r="D185" s="50"/>
      <c r="E185" s="50"/>
      <c r="F185" s="50"/>
      <c r="G185" s="50"/>
      <c r="H185" s="59" t="s">
        <v>19</v>
      </c>
      <c r="I185" s="59" t="s">
        <v>19</v>
      </c>
    </row>
    <row r="186" spans="1:12" ht="12.75" x14ac:dyDescent="0.2">
      <c r="A186" s="52" t="s">
        <v>54</v>
      </c>
      <c r="B186" s="52" t="s">
        <v>55</v>
      </c>
      <c r="C186" s="50"/>
      <c r="D186" s="50"/>
      <c r="E186" s="50"/>
      <c r="F186" s="50"/>
      <c r="G186" s="50"/>
      <c r="H186" s="59" t="s">
        <v>19</v>
      </c>
      <c r="I186" s="59" t="s">
        <v>19</v>
      </c>
    </row>
    <row r="187" spans="1:12" ht="12.75" x14ac:dyDescent="0.2">
      <c r="A187" s="52" t="s">
        <v>55</v>
      </c>
      <c r="B187" s="52" t="s">
        <v>56</v>
      </c>
      <c r="C187" s="50"/>
      <c r="D187" s="50"/>
      <c r="E187" s="50"/>
      <c r="F187" s="50"/>
      <c r="G187" s="50"/>
      <c r="H187" s="59" t="s">
        <v>19</v>
      </c>
      <c r="I187" s="59" t="s">
        <v>19</v>
      </c>
    </row>
    <row r="188" spans="1:12" ht="12.75" x14ac:dyDescent="0.2">
      <c r="A188" s="52" t="s">
        <v>56</v>
      </c>
      <c r="B188" s="52" t="s">
        <v>57</v>
      </c>
      <c r="C188" s="59" t="s">
        <v>19</v>
      </c>
      <c r="D188" s="59" t="s">
        <v>19</v>
      </c>
      <c r="E188" s="59" t="s">
        <v>19</v>
      </c>
      <c r="F188" s="59" t="s">
        <v>19</v>
      </c>
      <c r="G188" s="59" t="s">
        <v>19</v>
      </c>
      <c r="H188" s="59" t="s">
        <v>19</v>
      </c>
      <c r="I188" s="59" t="s">
        <v>19</v>
      </c>
    </row>
    <row r="189" spans="1:12" ht="12.75" x14ac:dyDescent="0.2">
      <c r="A189" s="52" t="s">
        <v>57</v>
      </c>
      <c r="B189" s="52" t="s">
        <v>58</v>
      </c>
      <c r="C189" s="59" t="s">
        <v>19</v>
      </c>
      <c r="D189" s="59" t="s">
        <v>19</v>
      </c>
      <c r="E189" s="59" t="s">
        <v>19</v>
      </c>
      <c r="F189" s="59" t="s">
        <v>19</v>
      </c>
      <c r="G189" s="59" t="s">
        <v>19</v>
      </c>
      <c r="H189" s="59" t="s">
        <v>19</v>
      </c>
      <c r="I189" s="59" t="s">
        <v>19</v>
      </c>
    </row>
    <row r="190" spans="1:12" ht="12.75" x14ac:dyDescent="0.2">
      <c r="A190" s="52" t="s">
        <v>58</v>
      </c>
      <c r="B190" s="52" t="s">
        <v>59</v>
      </c>
      <c r="C190" s="59" t="s">
        <v>19</v>
      </c>
      <c r="D190" s="59" t="s">
        <v>19</v>
      </c>
      <c r="E190" s="59" t="s">
        <v>19</v>
      </c>
      <c r="F190" s="59" t="s">
        <v>19</v>
      </c>
      <c r="G190" s="59" t="s">
        <v>19</v>
      </c>
      <c r="H190" s="59" t="s">
        <v>19</v>
      </c>
      <c r="I190" s="59" t="s">
        <v>19</v>
      </c>
    </row>
    <row r="191" spans="1:12" ht="12.75" x14ac:dyDescent="0.2">
      <c r="A191" s="52" t="s">
        <v>59</v>
      </c>
      <c r="B191" s="52" t="s">
        <v>60</v>
      </c>
      <c r="C191" s="59" t="s">
        <v>19</v>
      </c>
      <c r="D191" s="59" t="s">
        <v>19</v>
      </c>
      <c r="E191" s="59" t="s">
        <v>19</v>
      </c>
      <c r="F191" s="59" t="s">
        <v>19</v>
      </c>
      <c r="G191" s="59" t="s">
        <v>19</v>
      </c>
      <c r="H191" s="59" t="s">
        <v>19</v>
      </c>
      <c r="I191" s="59" t="s">
        <v>19</v>
      </c>
    </row>
    <row r="192" spans="1:12" ht="12.75" x14ac:dyDescent="0.2">
      <c r="A192" s="52" t="s">
        <v>60</v>
      </c>
      <c r="B192" s="52" t="s">
        <v>61</v>
      </c>
      <c r="C192" s="59" t="s">
        <v>19</v>
      </c>
      <c r="D192" s="59" t="s">
        <v>19</v>
      </c>
      <c r="E192" s="59" t="s">
        <v>19</v>
      </c>
      <c r="F192" s="59" t="s">
        <v>19</v>
      </c>
      <c r="G192" s="59" t="s">
        <v>19</v>
      </c>
      <c r="H192" s="59" t="s">
        <v>19</v>
      </c>
      <c r="I192" s="59" t="s">
        <v>19</v>
      </c>
    </row>
    <row r="193" spans="1:25" ht="12.75" x14ac:dyDescent="0.2">
      <c r="A193" s="52" t="s">
        <v>61</v>
      </c>
      <c r="B193" s="52" t="s">
        <v>62</v>
      </c>
      <c r="C193" s="59" t="s">
        <v>19</v>
      </c>
      <c r="D193" s="59" t="s">
        <v>19</v>
      </c>
      <c r="E193" s="59" t="s">
        <v>19</v>
      </c>
      <c r="F193" s="59" t="s">
        <v>19</v>
      </c>
      <c r="G193" s="59" t="s">
        <v>19</v>
      </c>
      <c r="H193" s="59" t="s">
        <v>19</v>
      </c>
      <c r="I193" s="59" t="s">
        <v>19</v>
      </c>
    </row>
    <row r="194" spans="1:25" ht="12.75" x14ac:dyDescent="0.2">
      <c r="A194" s="52" t="s">
        <v>62</v>
      </c>
      <c r="B194" s="52" t="s">
        <v>63</v>
      </c>
      <c r="C194" s="59" t="s">
        <v>19</v>
      </c>
      <c r="D194" s="59" t="s">
        <v>19</v>
      </c>
      <c r="E194" s="59" t="s">
        <v>19</v>
      </c>
      <c r="F194" s="59" t="s">
        <v>19</v>
      </c>
      <c r="G194" s="59" t="s">
        <v>19</v>
      </c>
      <c r="H194" s="59" t="s">
        <v>19</v>
      </c>
      <c r="I194" s="59" t="s">
        <v>19</v>
      </c>
    </row>
    <row r="195" spans="1:25" ht="12.75" x14ac:dyDescent="0.2">
      <c r="A195" s="52" t="s">
        <v>63</v>
      </c>
      <c r="B195" s="52" t="s">
        <v>64</v>
      </c>
      <c r="C195" s="59" t="s">
        <v>19</v>
      </c>
      <c r="D195" s="59" t="s">
        <v>19</v>
      </c>
      <c r="E195" s="59" t="s">
        <v>19</v>
      </c>
      <c r="F195" s="59" t="s">
        <v>19</v>
      </c>
      <c r="G195" s="59" t="s">
        <v>19</v>
      </c>
      <c r="H195" s="59" t="s">
        <v>19</v>
      </c>
      <c r="I195" s="59" t="s">
        <v>19</v>
      </c>
    </row>
    <row r="196" spans="1:25" ht="12.75" x14ac:dyDescent="0.2">
      <c r="A196" s="52" t="s">
        <v>64</v>
      </c>
      <c r="B196" s="52" t="s">
        <v>65</v>
      </c>
      <c r="C196" s="59" t="s">
        <v>19</v>
      </c>
      <c r="D196" s="59" t="s">
        <v>19</v>
      </c>
      <c r="E196" s="59" t="s">
        <v>19</v>
      </c>
      <c r="F196" s="59" t="s">
        <v>19</v>
      </c>
      <c r="G196" s="59" t="s">
        <v>19</v>
      </c>
      <c r="H196" s="50"/>
      <c r="I196" s="59" t="s">
        <v>19</v>
      </c>
    </row>
    <row r="197" spans="1:25" ht="12.75" x14ac:dyDescent="0.2">
      <c r="A197" s="52" t="s">
        <v>65</v>
      </c>
      <c r="B197" s="52" t="s">
        <v>66</v>
      </c>
      <c r="C197" s="59" t="s">
        <v>19</v>
      </c>
      <c r="D197" s="59" t="s">
        <v>19</v>
      </c>
      <c r="E197" s="59" t="s">
        <v>19</v>
      </c>
      <c r="F197" s="59" t="s">
        <v>19</v>
      </c>
      <c r="G197" s="59" t="s">
        <v>19</v>
      </c>
      <c r="H197" s="50"/>
      <c r="I197" s="59" t="s">
        <v>19</v>
      </c>
    </row>
    <row r="198" spans="1:25" ht="12.75" x14ac:dyDescent="0.2">
      <c r="A198" s="52" t="s">
        <v>66</v>
      </c>
      <c r="B198" s="52" t="s">
        <v>67</v>
      </c>
      <c r="C198" s="59" t="s">
        <v>19</v>
      </c>
      <c r="D198" s="59" t="s">
        <v>19</v>
      </c>
      <c r="E198" s="59" t="s">
        <v>19</v>
      </c>
      <c r="F198" s="59" t="s">
        <v>19</v>
      </c>
      <c r="G198" s="59" t="s">
        <v>19</v>
      </c>
      <c r="H198" s="50"/>
      <c r="I198" s="50"/>
    </row>
    <row r="199" spans="1:25" ht="12.75" x14ac:dyDescent="0.2">
      <c r="A199" s="52" t="s">
        <v>67</v>
      </c>
      <c r="B199" s="52" t="s">
        <v>68</v>
      </c>
      <c r="C199" s="59" t="s">
        <v>19</v>
      </c>
      <c r="D199" s="59" t="s">
        <v>19</v>
      </c>
      <c r="E199" s="59" t="s">
        <v>19</v>
      </c>
      <c r="F199" s="59" t="s">
        <v>19</v>
      </c>
      <c r="G199" s="59" t="s">
        <v>19</v>
      </c>
      <c r="H199" s="50"/>
      <c r="I199" s="50"/>
    </row>
    <row r="200" spans="1:25" ht="12.75" x14ac:dyDescent="0.2">
      <c r="A200" s="52" t="s">
        <v>68</v>
      </c>
      <c r="B200" s="52" t="s">
        <v>69</v>
      </c>
      <c r="C200" s="50"/>
      <c r="D200" s="50"/>
      <c r="E200" s="50"/>
      <c r="F200" s="50"/>
      <c r="G200" s="50"/>
      <c r="H200" s="50"/>
      <c r="I200" s="50"/>
    </row>
    <row r="201" spans="1:25" ht="12.75" x14ac:dyDescent="0.2">
      <c r="A201" s="52" t="s">
        <v>69</v>
      </c>
      <c r="B201" s="52" t="s">
        <v>70</v>
      </c>
      <c r="C201" s="50"/>
      <c r="D201" s="50"/>
      <c r="E201" s="50"/>
      <c r="F201" s="50"/>
      <c r="G201" s="50"/>
      <c r="H201" s="50"/>
      <c r="I201" s="50"/>
    </row>
    <row r="203" spans="1:25" ht="22.5" customHeight="1" x14ac:dyDescent="0.25">
      <c r="A203" s="76" t="s">
        <v>133</v>
      </c>
      <c r="B203" s="69"/>
      <c r="C203" s="69"/>
      <c r="D203" s="69"/>
      <c r="E203" s="69"/>
      <c r="F203" s="69"/>
      <c r="G203" s="69"/>
      <c r="H203" s="69"/>
      <c r="I203" s="70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</row>
    <row r="204" spans="1:25" ht="12.75" x14ac:dyDescent="0.2">
      <c r="A204" s="48" t="s">
        <v>30</v>
      </c>
      <c r="B204" s="48" t="s">
        <v>31</v>
      </c>
      <c r="C204" s="48" t="s">
        <v>32</v>
      </c>
      <c r="D204" s="48" t="s">
        <v>33</v>
      </c>
      <c r="E204" s="48" t="s">
        <v>34</v>
      </c>
      <c r="F204" s="48" t="s">
        <v>35</v>
      </c>
      <c r="G204" s="48" t="s">
        <v>36</v>
      </c>
      <c r="H204" s="48" t="s">
        <v>37</v>
      </c>
      <c r="I204" s="48" t="s">
        <v>38</v>
      </c>
      <c r="K204" s="38" t="s">
        <v>39</v>
      </c>
      <c r="L204" s="42">
        <v>50</v>
      </c>
    </row>
    <row r="205" spans="1:25" ht="12.75" x14ac:dyDescent="0.2">
      <c r="A205" s="49" t="s">
        <v>40</v>
      </c>
      <c r="B205" s="49" t="s">
        <v>41</v>
      </c>
      <c r="C205" s="50"/>
      <c r="D205" s="50"/>
      <c r="E205" s="50"/>
      <c r="F205" s="50"/>
      <c r="G205" s="50"/>
      <c r="H205" s="50"/>
      <c r="I205" s="50"/>
      <c r="K205" s="38" t="s">
        <v>0</v>
      </c>
      <c r="L205" s="57" t="s">
        <v>10</v>
      </c>
    </row>
    <row r="206" spans="1:25" ht="12.75" x14ac:dyDescent="0.2">
      <c r="A206" s="49" t="s">
        <v>41</v>
      </c>
      <c r="B206" s="52" t="s">
        <v>42</v>
      </c>
      <c r="C206" s="50"/>
      <c r="D206" s="50"/>
      <c r="E206" s="50"/>
      <c r="F206" s="50"/>
      <c r="G206" s="50"/>
      <c r="H206" s="50"/>
      <c r="I206" s="50"/>
      <c r="K206" s="38" t="s">
        <v>5</v>
      </c>
      <c r="L206" s="57" t="s">
        <v>17</v>
      </c>
    </row>
    <row r="207" spans="1:25" ht="12.75" x14ac:dyDescent="0.2">
      <c r="A207" s="52" t="s">
        <v>42</v>
      </c>
      <c r="B207" s="52" t="s">
        <v>43</v>
      </c>
      <c r="C207" s="50"/>
      <c r="D207" s="50"/>
      <c r="E207" s="50"/>
      <c r="F207" s="50"/>
      <c r="G207" s="50"/>
      <c r="H207" s="59" t="s">
        <v>19</v>
      </c>
      <c r="I207" s="50"/>
      <c r="K207" s="38" t="s">
        <v>6</v>
      </c>
      <c r="L207" s="54" t="s">
        <v>23</v>
      </c>
    </row>
    <row r="208" spans="1:25" ht="12.75" x14ac:dyDescent="0.2">
      <c r="A208" s="52" t="s">
        <v>43</v>
      </c>
      <c r="B208" s="52" t="s">
        <v>44</v>
      </c>
      <c r="C208" s="50"/>
      <c r="D208" s="50"/>
      <c r="E208" s="50"/>
      <c r="F208" s="50"/>
      <c r="G208" s="50"/>
      <c r="H208" s="59" t="s">
        <v>19</v>
      </c>
      <c r="I208" s="50"/>
      <c r="K208" s="38" t="s">
        <v>45</v>
      </c>
      <c r="L208" s="42">
        <f>VLOOKUP(L205,Parametere!$A$2:$B$5,2,FALSE)*VLOOKUP(L206,Parametere!$A$8:$B$9,2,FALSE)*VLOOKUP(L207,Parametere!$A$12:$B$14,2,FALSE)</f>
        <v>0.16666666666666666</v>
      </c>
    </row>
    <row r="209" spans="1:12" ht="12.75" x14ac:dyDescent="0.2">
      <c r="A209" s="52" t="s">
        <v>44</v>
      </c>
      <c r="B209" s="52" t="s">
        <v>46</v>
      </c>
      <c r="C209" s="50"/>
      <c r="D209" s="50"/>
      <c r="E209" s="50"/>
      <c r="F209" s="50"/>
      <c r="G209" s="50"/>
      <c r="H209" s="59" t="s">
        <v>19</v>
      </c>
      <c r="I209" s="59" t="s">
        <v>19</v>
      </c>
      <c r="K209" s="55" t="s">
        <v>47</v>
      </c>
      <c r="L209" s="56">
        <f>L204*L208</f>
        <v>8.3333333333333321</v>
      </c>
    </row>
    <row r="210" spans="1:12" ht="12.75" x14ac:dyDescent="0.2">
      <c r="A210" s="52" t="s">
        <v>46</v>
      </c>
      <c r="B210" s="52" t="s">
        <v>48</v>
      </c>
      <c r="C210" s="50"/>
      <c r="D210" s="50"/>
      <c r="E210" s="50"/>
      <c r="F210" s="50"/>
      <c r="G210" s="50"/>
      <c r="H210" s="59" t="s">
        <v>19</v>
      </c>
      <c r="I210" s="59" t="s">
        <v>19</v>
      </c>
    </row>
    <row r="211" spans="1:12" ht="12.75" x14ac:dyDescent="0.2">
      <c r="A211" s="52" t="s">
        <v>48</v>
      </c>
      <c r="B211" s="52" t="s">
        <v>49</v>
      </c>
      <c r="C211" s="50"/>
      <c r="D211" s="50"/>
      <c r="E211" s="50"/>
      <c r="F211" s="50"/>
      <c r="G211" s="50"/>
      <c r="H211" s="59" t="s">
        <v>19</v>
      </c>
      <c r="I211" s="59" t="s">
        <v>19</v>
      </c>
    </row>
    <row r="212" spans="1:12" ht="12.75" x14ac:dyDescent="0.2">
      <c r="A212" s="52" t="s">
        <v>49</v>
      </c>
      <c r="B212" s="52" t="s">
        <v>50</v>
      </c>
      <c r="C212" s="50"/>
      <c r="D212" s="50"/>
      <c r="E212" s="50"/>
      <c r="F212" s="50"/>
      <c r="G212" s="50"/>
      <c r="H212" s="59" t="s">
        <v>19</v>
      </c>
      <c r="I212" s="59" t="s">
        <v>19</v>
      </c>
    </row>
    <row r="213" spans="1:12" ht="12.75" x14ac:dyDescent="0.2">
      <c r="A213" s="52" t="s">
        <v>50</v>
      </c>
      <c r="B213" s="52" t="s">
        <v>51</v>
      </c>
      <c r="C213" s="50"/>
      <c r="D213" s="50"/>
      <c r="E213" s="50"/>
      <c r="F213" s="50"/>
      <c r="G213" s="50"/>
      <c r="H213" s="59" t="s">
        <v>19</v>
      </c>
      <c r="I213" s="59" t="s">
        <v>19</v>
      </c>
    </row>
    <row r="214" spans="1:12" ht="12.75" x14ac:dyDescent="0.2">
      <c r="A214" s="52" t="s">
        <v>51</v>
      </c>
      <c r="B214" s="52" t="s">
        <v>52</v>
      </c>
      <c r="C214" s="50"/>
      <c r="D214" s="50"/>
      <c r="E214" s="50"/>
      <c r="F214" s="50"/>
      <c r="G214" s="50"/>
      <c r="H214" s="59" t="s">
        <v>19</v>
      </c>
      <c r="I214" s="59" t="s">
        <v>19</v>
      </c>
    </row>
    <row r="215" spans="1:12" ht="12.75" x14ac:dyDescent="0.2">
      <c r="A215" s="52" t="s">
        <v>52</v>
      </c>
      <c r="B215" s="52" t="s">
        <v>53</v>
      </c>
      <c r="C215" s="50"/>
      <c r="D215" s="50"/>
      <c r="E215" s="50"/>
      <c r="F215" s="50"/>
      <c r="G215" s="50"/>
      <c r="H215" s="59" t="s">
        <v>19</v>
      </c>
      <c r="I215" s="59" t="s">
        <v>19</v>
      </c>
    </row>
    <row r="216" spans="1:12" ht="12.75" x14ac:dyDescent="0.2">
      <c r="A216" s="52" t="s">
        <v>53</v>
      </c>
      <c r="B216" s="52" t="s">
        <v>54</v>
      </c>
      <c r="C216" s="50"/>
      <c r="D216" s="50"/>
      <c r="E216" s="50"/>
      <c r="F216" s="50"/>
      <c r="G216" s="50"/>
      <c r="H216" s="59" t="s">
        <v>19</v>
      </c>
      <c r="I216" s="59" t="s">
        <v>19</v>
      </c>
    </row>
    <row r="217" spans="1:12" ht="12.75" x14ac:dyDescent="0.2">
      <c r="A217" s="52" t="s">
        <v>54</v>
      </c>
      <c r="B217" s="52" t="s">
        <v>55</v>
      </c>
      <c r="C217" s="50"/>
      <c r="D217" s="50"/>
      <c r="E217" s="50"/>
      <c r="F217" s="50"/>
      <c r="G217" s="50"/>
      <c r="H217" s="59" t="s">
        <v>19</v>
      </c>
      <c r="I217" s="59" t="s">
        <v>19</v>
      </c>
    </row>
    <row r="218" spans="1:12" ht="12.75" x14ac:dyDescent="0.2">
      <c r="A218" s="52" t="s">
        <v>55</v>
      </c>
      <c r="B218" s="52" t="s">
        <v>56</v>
      </c>
      <c r="C218" s="50"/>
      <c r="D218" s="50"/>
      <c r="E218" s="50"/>
      <c r="F218" s="50"/>
      <c r="G218" s="50"/>
      <c r="H218" s="59" t="s">
        <v>19</v>
      </c>
      <c r="I218" s="59" t="s">
        <v>19</v>
      </c>
    </row>
    <row r="219" spans="1:12" ht="12.75" x14ac:dyDescent="0.2">
      <c r="A219" s="52" t="s">
        <v>56</v>
      </c>
      <c r="B219" s="52" t="s">
        <v>57</v>
      </c>
      <c r="C219" s="59" t="s">
        <v>19</v>
      </c>
      <c r="D219" s="59" t="s">
        <v>19</v>
      </c>
      <c r="E219" s="59" t="s">
        <v>19</v>
      </c>
      <c r="F219" s="59" t="s">
        <v>19</v>
      </c>
      <c r="G219" s="59" t="s">
        <v>19</v>
      </c>
      <c r="H219" s="59" t="s">
        <v>19</v>
      </c>
      <c r="I219" s="59" t="s">
        <v>19</v>
      </c>
    </row>
    <row r="220" spans="1:12" ht="12.75" x14ac:dyDescent="0.2">
      <c r="A220" s="52" t="s">
        <v>57</v>
      </c>
      <c r="B220" s="52" t="s">
        <v>58</v>
      </c>
      <c r="C220" s="59" t="s">
        <v>19</v>
      </c>
      <c r="D220" s="59" t="s">
        <v>19</v>
      </c>
      <c r="E220" s="59" t="s">
        <v>19</v>
      </c>
      <c r="F220" s="59" t="s">
        <v>19</v>
      </c>
      <c r="G220" s="59" t="s">
        <v>19</v>
      </c>
      <c r="H220" s="59" t="s">
        <v>19</v>
      </c>
      <c r="I220" s="59" t="s">
        <v>19</v>
      </c>
    </row>
    <row r="221" spans="1:12" ht="12.75" x14ac:dyDescent="0.2">
      <c r="A221" s="52" t="s">
        <v>58</v>
      </c>
      <c r="B221" s="52" t="s">
        <v>59</v>
      </c>
      <c r="C221" s="59" t="s">
        <v>19</v>
      </c>
      <c r="D221" s="59" t="s">
        <v>19</v>
      </c>
      <c r="E221" s="59" t="s">
        <v>19</v>
      </c>
      <c r="F221" s="59" t="s">
        <v>19</v>
      </c>
      <c r="G221" s="59" t="s">
        <v>19</v>
      </c>
      <c r="H221" s="59" t="s">
        <v>19</v>
      </c>
      <c r="I221" s="59" t="s">
        <v>19</v>
      </c>
    </row>
    <row r="222" spans="1:12" ht="12.75" x14ac:dyDescent="0.2">
      <c r="A222" s="52" t="s">
        <v>59</v>
      </c>
      <c r="B222" s="52" t="s">
        <v>60</v>
      </c>
      <c r="C222" s="59" t="s">
        <v>19</v>
      </c>
      <c r="D222" s="59" t="s">
        <v>19</v>
      </c>
      <c r="E222" s="59" t="s">
        <v>19</v>
      </c>
      <c r="F222" s="59" t="s">
        <v>19</v>
      </c>
      <c r="G222" s="59" t="s">
        <v>19</v>
      </c>
      <c r="H222" s="59" t="s">
        <v>19</v>
      </c>
      <c r="I222" s="59" t="s">
        <v>19</v>
      </c>
    </row>
    <row r="223" spans="1:12" ht="12.75" x14ac:dyDescent="0.2">
      <c r="A223" s="52" t="s">
        <v>60</v>
      </c>
      <c r="B223" s="52" t="s">
        <v>61</v>
      </c>
      <c r="C223" s="59" t="s">
        <v>19</v>
      </c>
      <c r="D223" s="59" t="s">
        <v>19</v>
      </c>
      <c r="E223" s="59" t="s">
        <v>19</v>
      </c>
      <c r="F223" s="59" t="s">
        <v>19</v>
      </c>
      <c r="G223" s="59" t="s">
        <v>19</v>
      </c>
      <c r="H223" s="59" t="s">
        <v>19</v>
      </c>
      <c r="I223" s="59" t="s">
        <v>19</v>
      </c>
    </row>
    <row r="224" spans="1:12" ht="12.75" x14ac:dyDescent="0.2">
      <c r="A224" s="52" t="s">
        <v>61</v>
      </c>
      <c r="B224" s="52" t="s">
        <v>62</v>
      </c>
      <c r="C224" s="59" t="s">
        <v>19</v>
      </c>
      <c r="D224" s="59" t="s">
        <v>19</v>
      </c>
      <c r="E224" s="59" t="s">
        <v>19</v>
      </c>
      <c r="F224" s="59" t="s">
        <v>19</v>
      </c>
      <c r="G224" s="59" t="s">
        <v>19</v>
      </c>
      <c r="H224" s="59" t="s">
        <v>19</v>
      </c>
      <c r="I224" s="59" t="s">
        <v>19</v>
      </c>
    </row>
    <row r="225" spans="1:25" ht="12.75" x14ac:dyDescent="0.2">
      <c r="A225" s="52" t="s">
        <v>62</v>
      </c>
      <c r="B225" s="52" t="s">
        <v>63</v>
      </c>
      <c r="C225" s="59" t="s">
        <v>19</v>
      </c>
      <c r="D225" s="59" t="s">
        <v>19</v>
      </c>
      <c r="E225" s="59" t="s">
        <v>19</v>
      </c>
      <c r="F225" s="59" t="s">
        <v>19</v>
      </c>
      <c r="G225" s="59" t="s">
        <v>19</v>
      </c>
      <c r="H225" s="59" t="s">
        <v>19</v>
      </c>
      <c r="I225" s="59" t="s">
        <v>19</v>
      </c>
    </row>
    <row r="226" spans="1:25" ht="12.75" x14ac:dyDescent="0.2">
      <c r="A226" s="52" t="s">
        <v>63</v>
      </c>
      <c r="B226" s="52" t="s">
        <v>64</v>
      </c>
      <c r="C226" s="59" t="s">
        <v>19</v>
      </c>
      <c r="D226" s="59" t="s">
        <v>19</v>
      </c>
      <c r="E226" s="59" t="s">
        <v>19</v>
      </c>
      <c r="F226" s="59" t="s">
        <v>19</v>
      </c>
      <c r="G226" s="59" t="s">
        <v>19</v>
      </c>
      <c r="H226" s="59" t="s">
        <v>19</v>
      </c>
      <c r="I226" s="59" t="s">
        <v>19</v>
      </c>
    </row>
    <row r="227" spans="1:25" ht="12.75" x14ac:dyDescent="0.2">
      <c r="A227" s="52" t="s">
        <v>64</v>
      </c>
      <c r="B227" s="52" t="s">
        <v>65</v>
      </c>
      <c r="C227" s="59" t="s">
        <v>19</v>
      </c>
      <c r="D227" s="59" t="s">
        <v>19</v>
      </c>
      <c r="E227" s="59" t="s">
        <v>19</v>
      </c>
      <c r="F227" s="59" t="s">
        <v>19</v>
      </c>
      <c r="G227" s="59" t="s">
        <v>19</v>
      </c>
      <c r="H227" s="50"/>
      <c r="I227" s="59" t="s">
        <v>19</v>
      </c>
    </row>
    <row r="228" spans="1:25" ht="12.75" x14ac:dyDescent="0.2">
      <c r="A228" s="52" t="s">
        <v>65</v>
      </c>
      <c r="B228" s="52" t="s">
        <v>66</v>
      </c>
      <c r="C228" s="59" t="s">
        <v>19</v>
      </c>
      <c r="D228" s="59" t="s">
        <v>19</v>
      </c>
      <c r="E228" s="59" t="s">
        <v>19</v>
      </c>
      <c r="F228" s="59" t="s">
        <v>19</v>
      </c>
      <c r="G228" s="59" t="s">
        <v>19</v>
      </c>
      <c r="H228" s="50"/>
      <c r="I228" s="59" t="s">
        <v>19</v>
      </c>
    </row>
    <row r="229" spans="1:25" ht="12.75" x14ac:dyDescent="0.2">
      <c r="A229" s="52" t="s">
        <v>66</v>
      </c>
      <c r="B229" s="52" t="s">
        <v>67</v>
      </c>
      <c r="C229" s="59" t="s">
        <v>19</v>
      </c>
      <c r="D229" s="59" t="s">
        <v>19</v>
      </c>
      <c r="E229" s="59" t="s">
        <v>19</v>
      </c>
      <c r="F229" s="59" t="s">
        <v>19</v>
      </c>
      <c r="G229" s="59" t="s">
        <v>19</v>
      </c>
      <c r="H229" s="50"/>
      <c r="I229" s="50"/>
    </row>
    <row r="230" spans="1:25" ht="12.75" x14ac:dyDescent="0.2">
      <c r="A230" s="52" t="s">
        <v>67</v>
      </c>
      <c r="B230" s="52" t="s">
        <v>68</v>
      </c>
      <c r="C230" s="59" t="s">
        <v>19</v>
      </c>
      <c r="D230" s="59" t="s">
        <v>19</v>
      </c>
      <c r="E230" s="59" t="s">
        <v>19</v>
      </c>
      <c r="F230" s="59" t="s">
        <v>19</v>
      </c>
      <c r="G230" s="59" t="s">
        <v>19</v>
      </c>
      <c r="H230" s="50"/>
      <c r="I230" s="50"/>
    </row>
    <row r="231" spans="1:25" ht="12.75" x14ac:dyDescent="0.2">
      <c r="A231" s="52" t="s">
        <v>68</v>
      </c>
      <c r="B231" s="52" t="s">
        <v>69</v>
      </c>
      <c r="C231" s="50"/>
      <c r="D231" s="50"/>
      <c r="E231" s="50"/>
      <c r="F231" s="50"/>
      <c r="G231" s="50"/>
      <c r="H231" s="50"/>
      <c r="I231" s="50"/>
    </row>
    <row r="232" spans="1:25" ht="12.75" x14ac:dyDescent="0.2">
      <c r="A232" s="52" t="s">
        <v>69</v>
      </c>
      <c r="B232" s="52" t="s">
        <v>70</v>
      </c>
      <c r="C232" s="50"/>
      <c r="D232" s="50"/>
      <c r="E232" s="50"/>
      <c r="F232" s="50"/>
      <c r="G232" s="50"/>
      <c r="H232" s="50"/>
      <c r="I232" s="50"/>
    </row>
    <row r="234" spans="1:25" ht="22.5" customHeight="1" x14ac:dyDescent="0.25">
      <c r="A234" s="76" t="s">
        <v>135</v>
      </c>
      <c r="B234" s="69"/>
      <c r="C234" s="69"/>
      <c r="D234" s="69"/>
      <c r="E234" s="69"/>
      <c r="F234" s="69"/>
      <c r="G234" s="69"/>
      <c r="H234" s="69"/>
      <c r="I234" s="70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</row>
    <row r="235" spans="1:25" ht="12.75" x14ac:dyDescent="0.2">
      <c r="A235" s="48" t="s">
        <v>30</v>
      </c>
      <c r="B235" s="48" t="s">
        <v>31</v>
      </c>
      <c r="C235" s="48" t="s">
        <v>32</v>
      </c>
      <c r="D235" s="48" t="s">
        <v>33</v>
      </c>
      <c r="E235" s="48" t="s">
        <v>34</v>
      </c>
      <c r="F235" s="48" t="s">
        <v>35</v>
      </c>
      <c r="G235" s="48" t="s">
        <v>36</v>
      </c>
      <c r="H235" s="48" t="s">
        <v>37</v>
      </c>
      <c r="I235" s="48" t="s">
        <v>38</v>
      </c>
      <c r="K235" s="38" t="s">
        <v>39</v>
      </c>
      <c r="L235" s="42">
        <v>50</v>
      </c>
    </row>
    <row r="236" spans="1:25" ht="12.75" x14ac:dyDescent="0.2">
      <c r="A236" s="49" t="s">
        <v>40</v>
      </c>
      <c r="B236" s="49" t="s">
        <v>41</v>
      </c>
      <c r="C236" s="50"/>
      <c r="D236" s="50"/>
      <c r="E236" s="50"/>
      <c r="F236" s="50"/>
      <c r="G236" s="50"/>
      <c r="H236" s="50"/>
      <c r="I236" s="50"/>
      <c r="K236" s="38" t="s">
        <v>0</v>
      </c>
      <c r="L236" s="57" t="s">
        <v>10</v>
      </c>
    </row>
    <row r="237" spans="1:25" ht="12.75" x14ac:dyDescent="0.2">
      <c r="A237" s="49" t="s">
        <v>41</v>
      </c>
      <c r="B237" s="52" t="s">
        <v>42</v>
      </c>
      <c r="C237" s="50"/>
      <c r="D237" s="50"/>
      <c r="E237" s="50"/>
      <c r="F237" s="50"/>
      <c r="G237" s="50"/>
      <c r="H237" s="50"/>
      <c r="I237" s="50"/>
      <c r="K237" s="38" t="s">
        <v>5</v>
      </c>
      <c r="L237" s="57" t="s">
        <v>17</v>
      </c>
    </row>
    <row r="238" spans="1:25" ht="12.75" x14ac:dyDescent="0.2">
      <c r="A238" s="52" t="s">
        <v>42</v>
      </c>
      <c r="B238" s="52" t="s">
        <v>43</v>
      </c>
      <c r="C238" s="50"/>
      <c r="D238" s="50"/>
      <c r="E238" s="50"/>
      <c r="F238" s="50"/>
      <c r="G238" s="50"/>
      <c r="H238" s="59" t="s">
        <v>19</v>
      </c>
      <c r="I238" s="50"/>
      <c r="K238" s="38" t="s">
        <v>6</v>
      </c>
      <c r="L238" s="54" t="s">
        <v>23</v>
      </c>
    </row>
    <row r="239" spans="1:25" ht="12.75" x14ac:dyDescent="0.2">
      <c r="A239" s="52" t="s">
        <v>43</v>
      </c>
      <c r="B239" s="52" t="s">
        <v>44</v>
      </c>
      <c r="C239" s="50"/>
      <c r="D239" s="50"/>
      <c r="E239" s="50"/>
      <c r="F239" s="50"/>
      <c r="G239" s="50"/>
      <c r="H239" s="59" t="s">
        <v>19</v>
      </c>
      <c r="I239" s="50"/>
      <c r="K239" s="38" t="s">
        <v>45</v>
      </c>
      <c r="L239" s="42">
        <f>VLOOKUP(L236,Parametere!$A$2:$B$5,2,FALSE)*VLOOKUP(L237,Parametere!$A$8:$B$9,2,FALSE)*VLOOKUP(L238,Parametere!$A$12:$B$14,2,FALSE)</f>
        <v>0.16666666666666666</v>
      </c>
    </row>
    <row r="240" spans="1:25" ht="12.75" x14ac:dyDescent="0.2">
      <c r="A240" s="52" t="s">
        <v>44</v>
      </c>
      <c r="B240" s="52" t="s">
        <v>46</v>
      </c>
      <c r="C240" s="50"/>
      <c r="D240" s="50"/>
      <c r="E240" s="50"/>
      <c r="F240" s="50"/>
      <c r="G240" s="50"/>
      <c r="H240" s="59" t="s">
        <v>19</v>
      </c>
      <c r="I240" s="59" t="s">
        <v>19</v>
      </c>
      <c r="K240" s="55" t="s">
        <v>47</v>
      </c>
      <c r="L240" s="56">
        <f>L235*L239</f>
        <v>8.3333333333333321</v>
      </c>
    </row>
    <row r="241" spans="1:9" ht="12.75" x14ac:dyDescent="0.2">
      <c r="A241" s="52" t="s">
        <v>46</v>
      </c>
      <c r="B241" s="52" t="s">
        <v>48</v>
      </c>
      <c r="C241" s="50"/>
      <c r="D241" s="50"/>
      <c r="E241" s="50"/>
      <c r="F241" s="50"/>
      <c r="G241" s="50"/>
      <c r="H241" s="59" t="s">
        <v>19</v>
      </c>
      <c r="I241" s="59" t="s">
        <v>19</v>
      </c>
    </row>
    <row r="242" spans="1:9" ht="12.75" x14ac:dyDescent="0.2">
      <c r="A242" s="52" t="s">
        <v>48</v>
      </c>
      <c r="B242" s="52" t="s">
        <v>49</v>
      </c>
      <c r="C242" s="50"/>
      <c r="D242" s="50"/>
      <c r="E242" s="50"/>
      <c r="F242" s="50"/>
      <c r="G242" s="50"/>
      <c r="H242" s="59" t="s">
        <v>19</v>
      </c>
      <c r="I242" s="59" t="s">
        <v>19</v>
      </c>
    </row>
    <row r="243" spans="1:9" ht="12.75" x14ac:dyDescent="0.2">
      <c r="A243" s="52" t="s">
        <v>49</v>
      </c>
      <c r="B243" s="52" t="s">
        <v>50</v>
      </c>
      <c r="C243" s="50"/>
      <c r="D243" s="50"/>
      <c r="E243" s="50"/>
      <c r="F243" s="50"/>
      <c r="G243" s="50"/>
      <c r="H243" s="59" t="s">
        <v>19</v>
      </c>
      <c r="I243" s="59" t="s">
        <v>19</v>
      </c>
    </row>
    <row r="244" spans="1:9" ht="12.75" x14ac:dyDescent="0.2">
      <c r="A244" s="52" t="s">
        <v>50</v>
      </c>
      <c r="B244" s="52" t="s">
        <v>51</v>
      </c>
      <c r="C244" s="50"/>
      <c r="D244" s="50"/>
      <c r="E244" s="50"/>
      <c r="F244" s="50"/>
      <c r="G244" s="50"/>
      <c r="H244" s="59" t="s">
        <v>19</v>
      </c>
      <c r="I244" s="59" t="s">
        <v>19</v>
      </c>
    </row>
    <row r="245" spans="1:9" ht="12.75" x14ac:dyDescent="0.2">
      <c r="A245" s="52" t="s">
        <v>51</v>
      </c>
      <c r="B245" s="52" t="s">
        <v>52</v>
      </c>
      <c r="C245" s="50"/>
      <c r="D245" s="50"/>
      <c r="E245" s="50"/>
      <c r="F245" s="50"/>
      <c r="G245" s="50"/>
      <c r="H245" s="59" t="s">
        <v>19</v>
      </c>
      <c r="I245" s="59" t="s">
        <v>19</v>
      </c>
    </row>
    <row r="246" spans="1:9" ht="12.75" x14ac:dyDescent="0.2">
      <c r="A246" s="52" t="s">
        <v>52</v>
      </c>
      <c r="B246" s="52" t="s">
        <v>53</v>
      </c>
      <c r="C246" s="50"/>
      <c r="D246" s="50"/>
      <c r="E246" s="50"/>
      <c r="F246" s="50"/>
      <c r="G246" s="50"/>
      <c r="H246" s="59" t="s">
        <v>19</v>
      </c>
      <c r="I246" s="59" t="s">
        <v>19</v>
      </c>
    </row>
    <row r="247" spans="1:9" ht="12.75" x14ac:dyDescent="0.2">
      <c r="A247" s="52" t="s">
        <v>53</v>
      </c>
      <c r="B247" s="52" t="s">
        <v>54</v>
      </c>
      <c r="C247" s="50"/>
      <c r="D247" s="50"/>
      <c r="E247" s="50"/>
      <c r="F247" s="50"/>
      <c r="G247" s="50"/>
      <c r="H247" s="59" t="s">
        <v>19</v>
      </c>
      <c r="I247" s="59" t="s">
        <v>19</v>
      </c>
    </row>
    <row r="248" spans="1:9" ht="12.75" x14ac:dyDescent="0.2">
      <c r="A248" s="52" t="s">
        <v>54</v>
      </c>
      <c r="B248" s="52" t="s">
        <v>55</v>
      </c>
      <c r="C248" s="50"/>
      <c r="D248" s="50"/>
      <c r="E248" s="50"/>
      <c r="F248" s="50"/>
      <c r="G248" s="50"/>
      <c r="H248" s="59" t="s">
        <v>19</v>
      </c>
      <c r="I248" s="59" t="s">
        <v>19</v>
      </c>
    </row>
    <row r="249" spans="1:9" ht="12.75" x14ac:dyDescent="0.2">
      <c r="A249" s="52" t="s">
        <v>55</v>
      </c>
      <c r="B249" s="52" t="s">
        <v>56</v>
      </c>
      <c r="C249" s="50"/>
      <c r="D249" s="50"/>
      <c r="E249" s="50"/>
      <c r="F249" s="50"/>
      <c r="G249" s="50"/>
      <c r="H249" s="59" t="s">
        <v>19</v>
      </c>
      <c r="I249" s="59" t="s">
        <v>19</v>
      </c>
    </row>
    <row r="250" spans="1:9" ht="12.75" x14ac:dyDescent="0.2">
      <c r="A250" s="52" t="s">
        <v>56</v>
      </c>
      <c r="B250" s="52" t="s">
        <v>57</v>
      </c>
      <c r="C250" s="59" t="s">
        <v>19</v>
      </c>
      <c r="D250" s="59" t="s">
        <v>19</v>
      </c>
      <c r="E250" s="59" t="s">
        <v>19</v>
      </c>
      <c r="F250" s="59" t="s">
        <v>19</v>
      </c>
      <c r="G250" s="59" t="s">
        <v>19</v>
      </c>
      <c r="H250" s="59" t="s">
        <v>19</v>
      </c>
      <c r="I250" s="59" t="s">
        <v>19</v>
      </c>
    </row>
    <row r="251" spans="1:9" ht="12.75" x14ac:dyDescent="0.2">
      <c r="A251" s="52" t="s">
        <v>57</v>
      </c>
      <c r="B251" s="52" t="s">
        <v>58</v>
      </c>
      <c r="C251" s="59" t="s">
        <v>19</v>
      </c>
      <c r="D251" s="59" t="s">
        <v>19</v>
      </c>
      <c r="E251" s="59" t="s">
        <v>19</v>
      </c>
      <c r="F251" s="59" t="s">
        <v>19</v>
      </c>
      <c r="G251" s="59" t="s">
        <v>19</v>
      </c>
      <c r="H251" s="59" t="s">
        <v>19</v>
      </c>
      <c r="I251" s="59" t="s">
        <v>19</v>
      </c>
    </row>
    <row r="252" spans="1:9" ht="12.75" x14ac:dyDescent="0.2">
      <c r="A252" s="52" t="s">
        <v>58</v>
      </c>
      <c r="B252" s="52" t="s">
        <v>59</v>
      </c>
      <c r="C252" s="59" t="s">
        <v>19</v>
      </c>
      <c r="D252" s="59" t="s">
        <v>19</v>
      </c>
      <c r="E252" s="59" t="s">
        <v>19</v>
      </c>
      <c r="F252" s="59" t="s">
        <v>19</v>
      </c>
      <c r="G252" s="59" t="s">
        <v>19</v>
      </c>
      <c r="H252" s="59" t="s">
        <v>19</v>
      </c>
      <c r="I252" s="59" t="s">
        <v>19</v>
      </c>
    </row>
    <row r="253" spans="1:9" ht="12.75" x14ac:dyDescent="0.2">
      <c r="A253" s="52" t="s">
        <v>59</v>
      </c>
      <c r="B253" s="52" t="s">
        <v>60</v>
      </c>
      <c r="C253" s="59" t="s">
        <v>19</v>
      </c>
      <c r="D253" s="59" t="s">
        <v>19</v>
      </c>
      <c r="E253" s="59" t="s">
        <v>19</v>
      </c>
      <c r="F253" s="59" t="s">
        <v>19</v>
      </c>
      <c r="G253" s="59" t="s">
        <v>19</v>
      </c>
      <c r="H253" s="59" t="s">
        <v>19</v>
      </c>
      <c r="I253" s="59" t="s">
        <v>19</v>
      </c>
    </row>
    <row r="254" spans="1:9" ht="12.75" x14ac:dyDescent="0.2">
      <c r="A254" s="52" t="s">
        <v>60</v>
      </c>
      <c r="B254" s="52" t="s">
        <v>61</v>
      </c>
      <c r="C254" s="59" t="s">
        <v>19</v>
      </c>
      <c r="D254" s="59" t="s">
        <v>19</v>
      </c>
      <c r="E254" s="59" t="s">
        <v>19</v>
      </c>
      <c r="F254" s="59" t="s">
        <v>19</v>
      </c>
      <c r="G254" s="59" t="s">
        <v>19</v>
      </c>
      <c r="H254" s="59" t="s">
        <v>19</v>
      </c>
      <c r="I254" s="59" t="s">
        <v>19</v>
      </c>
    </row>
    <row r="255" spans="1:9" ht="12.75" x14ac:dyDescent="0.2">
      <c r="A255" s="52" t="s">
        <v>61</v>
      </c>
      <c r="B255" s="52" t="s">
        <v>62</v>
      </c>
      <c r="C255" s="59" t="s">
        <v>19</v>
      </c>
      <c r="D255" s="59" t="s">
        <v>19</v>
      </c>
      <c r="E255" s="59" t="s">
        <v>19</v>
      </c>
      <c r="F255" s="59" t="s">
        <v>19</v>
      </c>
      <c r="G255" s="59" t="s">
        <v>19</v>
      </c>
      <c r="H255" s="59" t="s">
        <v>19</v>
      </c>
      <c r="I255" s="59" t="s">
        <v>19</v>
      </c>
    </row>
    <row r="256" spans="1:9" ht="12.75" x14ac:dyDescent="0.2">
      <c r="A256" s="52" t="s">
        <v>62</v>
      </c>
      <c r="B256" s="52" t="s">
        <v>63</v>
      </c>
      <c r="C256" s="59" t="s">
        <v>19</v>
      </c>
      <c r="D256" s="59" t="s">
        <v>19</v>
      </c>
      <c r="E256" s="59" t="s">
        <v>19</v>
      </c>
      <c r="F256" s="59" t="s">
        <v>19</v>
      </c>
      <c r="G256" s="59" t="s">
        <v>19</v>
      </c>
      <c r="H256" s="59" t="s">
        <v>19</v>
      </c>
      <c r="I256" s="59" t="s">
        <v>19</v>
      </c>
    </row>
    <row r="257" spans="1:25" ht="12.75" x14ac:dyDescent="0.2">
      <c r="A257" s="52" t="s">
        <v>63</v>
      </c>
      <c r="B257" s="52" t="s">
        <v>64</v>
      </c>
      <c r="C257" s="59" t="s">
        <v>19</v>
      </c>
      <c r="D257" s="59" t="s">
        <v>19</v>
      </c>
      <c r="E257" s="59" t="s">
        <v>19</v>
      </c>
      <c r="F257" s="59" t="s">
        <v>19</v>
      </c>
      <c r="G257" s="59" t="s">
        <v>19</v>
      </c>
      <c r="H257" s="59" t="s">
        <v>19</v>
      </c>
      <c r="I257" s="59" t="s">
        <v>19</v>
      </c>
    </row>
    <row r="258" spans="1:25" ht="12.75" x14ac:dyDescent="0.2">
      <c r="A258" s="52" t="s">
        <v>64</v>
      </c>
      <c r="B258" s="52" t="s">
        <v>65</v>
      </c>
      <c r="C258" s="59" t="s">
        <v>19</v>
      </c>
      <c r="D258" s="59" t="s">
        <v>19</v>
      </c>
      <c r="E258" s="59" t="s">
        <v>19</v>
      </c>
      <c r="F258" s="59" t="s">
        <v>19</v>
      </c>
      <c r="G258" s="59" t="s">
        <v>19</v>
      </c>
      <c r="H258" s="50"/>
      <c r="I258" s="59" t="s">
        <v>19</v>
      </c>
    </row>
    <row r="259" spans="1:25" ht="12.75" x14ac:dyDescent="0.2">
      <c r="A259" s="52" t="s">
        <v>65</v>
      </c>
      <c r="B259" s="52" t="s">
        <v>66</v>
      </c>
      <c r="C259" s="59" t="s">
        <v>19</v>
      </c>
      <c r="D259" s="59" t="s">
        <v>19</v>
      </c>
      <c r="E259" s="59" t="s">
        <v>19</v>
      </c>
      <c r="F259" s="59" t="s">
        <v>19</v>
      </c>
      <c r="G259" s="59" t="s">
        <v>19</v>
      </c>
      <c r="H259" s="50"/>
      <c r="I259" s="59" t="s">
        <v>19</v>
      </c>
    </row>
    <row r="260" spans="1:25" ht="12.75" x14ac:dyDescent="0.2">
      <c r="A260" s="52" t="s">
        <v>66</v>
      </c>
      <c r="B260" s="52" t="s">
        <v>67</v>
      </c>
      <c r="C260" s="59" t="s">
        <v>19</v>
      </c>
      <c r="D260" s="59" t="s">
        <v>19</v>
      </c>
      <c r="E260" s="59" t="s">
        <v>19</v>
      </c>
      <c r="F260" s="59" t="s">
        <v>19</v>
      </c>
      <c r="G260" s="59" t="s">
        <v>19</v>
      </c>
      <c r="H260" s="50"/>
      <c r="I260" s="50"/>
    </row>
    <row r="261" spans="1:25" ht="12.75" x14ac:dyDescent="0.2">
      <c r="A261" s="52" t="s">
        <v>67</v>
      </c>
      <c r="B261" s="52" t="s">
        <v>68</v>
      </c>
      <c r="C261" s="59" t="s">
        <v>19</v>
      </c>
      <c r="D261" s="59" t="s">
        <v>19</v>
      </c>
      <c r="E261" s="59" t="s">
        <v>19</v>
      </c>
      <c r="F261" s="59" t="s">
        <v>19</v>
      </c>
      <c r="G261" s="59" t="s">
        <v>19</v>
      </c>
      <c r="H261" s="50"/>
      <c r="I261" s="50"/>
    </row>
    <row r="262" spans="1:25" ht="12.75" x14ac:dyDescent="0.2">
      <c r="A262" s="52" t="s">
        <v>68</v>
      </c>
      <c r="B262" s="52" t="s">
        <v>69</v>
      </c>
      <c r="C262" s="50"/>
      <c r="D262" s="50"/>
      <c r="E262" s="50"/>
      <c r="F262" s="50"/>
      <c r="G262" s="50"/>
      <c r="H262" s="50"/>
      <c r="I262" s="50"/>
    </row>
    <row r="263" spans="1:25" ht="12.75" x14ac:dyDescent="0.2">
      <c r="A263" s="52" t="s">
        <v>69</v>
      </c>
      <c r="B263" s="52" t="s">
        <v>70</v>
      </c>
      <c r="C263" s="50"/>
      <c r="D263" s="50"/>
      <c r="E263" s="50"/>
      <c r="F263" s="50"/>
      <c r="G263" s="50"/>
      <c r="H263" s="50"/>
      <c r="I263" s="50"/>
    </row>
    <row r="265" spans="1:25" ht="22.5" customHeight="1" x14ac:dyDescent="0.25">
      <c r="A265" s="76" t="s">
        <v>137</v>
      </c>
      <c r="B265" s="69"/>
      <c r="C265" s="69"/>
      <c r="D265" s="69"/>
      <c r="E265" s="69"/>
      <c r="F265" s="69"/>
      <c r="G265" s="69"/>
      <c r="H265" s="69"/>
      <c r="I265" s="70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</row>
    <row r="266" spans="1:25" ht="12.75" x14ac:dyDescent="0.2">
      <c r="A266" s="48" t="s">
        <v>30</v>
      </c>
      <c r="B266" s="48" t="s">
        <v>31</v>
      </c>
      <c r="C266" s="48" t="s">
        <v>32</v>
      </c>
      <c r="D266" s="48" t="s">
        <v>33</v>
      </c>
      <c r="E266" s="48" t="s">
        <v>34</v>
      </c>
      <c r="F266" s="48" t="s">
        <v>35</v>
      </c>
      <c r="G266" s="48" t="s">
        <v>36</v>
      </c>
      <c r="H266" s="48" t="s">
        <v>37</v>
      </c>
      <c r="I266" s="48" t="s">
        <v>38</v>
      </c>
      <c r="K266" s="38" t="s">
        <v>39</v>
      </c>
      <c r="L266" s="42">
        <v>50</v>
      </c>
    </row>
    <row r="267" spans="1:25" ht="12.75" x14ac:dyDescent="0.2">
      <c r="A267" s="49" t="s">
        <v>40</v>
      </c>
      <c r="B267" s="49" t="s">
        <v>41</v>
      </c>
      <c r="C267" s="50"/>
      <c r="D267" s="50"/>
      <c r="E267" s="50"/>
      <c r="F267" s="50"/>
      <c r="G267" s="50"/>
      <c r="H267" s="50"/>
      <c r="I267" s="50"/>
      <c r="K267" s="38" t="s">
        <v>0</v>
      </c>
      <c r="L267" s="57" t="s">
        <v>10</v>
      </c>
    </row>
    <row r="268" spans="1:25" ht="12.75" x14ac:dyDescent="0.2">
      <c r="A268" s="49" t="s">
        <v>41</v>
      </c>
      <c r="B268" s="52" t="s">
        <v>42</v>
      </c>
      <c r="C268" s="50"/>
      <c r="D268" s="50"/>
      <c r="E268" s="50"/>
      <c r="F268" s="50"/>
      <c r="G268" s="50"/>
      <c r="H268" s="50"/>
      <c r="I268" s="50"/>
      <c r="K268" s="38" t="s">
        <v>5</v>
      </c>
      <c r="L268" s="57" t="s">
        <v>17</v>
      </c>
    </row>
    <row r="269" spans="1:25" ht="12.75" x14ac:dyDescent="0.2">
      <c r="A269" s="52" t="s">
        <v>42</v>
      </c>
      <c r="B269" s="52" t="s">
        <v>43</v>
      </c>
      <c r="C269" s="50"/>
      <c r="D269" s="50"/>
      <c r="E269" s="50"/>
      <c r="F269" s="50"/>
      <c r="G269" s="50"/>
      <c r="H269" s="59" t="s">
        <v>19</v>
      </c>
      <c r="I269" s="50"/>
      <c r="K269" s="38" t="s">
        <v>6</v>
      </c>
      <c r="L269" s="54" t="s">
        <v>23</v>
      </c>
    </row>
    <row r="270" spans="1:25" ht="12.75" x14ac:dyDescent="0.2">
      <c r="A270" s="52" t="s">
        <v>43</v>
      </c>
      <c r="B270" s="52" t="s">
        <v>44</v>
      </c>
      <c r="C270" s="50"/>
      <c r="D270" s="50"/>
      <c r="E270" s="50"/>
      <c r="F270" s="50"/>
      <c r="G270" s="50"/>
      <c r="H270" s="59" t="s">
        <v>19</v>
      </c>
      <c r="I270" s="50"/>
      <c r="K270" s="38" t="s">
        <v>45</v>
      </c>
      <c r="L270" s="42">
        <f>VLOOKUP(L267,Parametere!$A$2:$B$5,2,FALSE)*VLOOKUP(L268,Parametere!$A$8:$B$9,2,FALSE)*VLOOKUP(L269,Parametere!$A$12:$B$14,2,FALSE)</f>
        <v>0.16666666666666666</v>
      </c>
    </row>
    <row r="271" spans="1:25" ht="12.75" x14ac:dyDescent="0.2">
      <c r="A271" s="52" t="s">
        <v>44</v>
      </c>
      <c r="B271" s="52" t="s">
        <v>46</v>
      </c>
      <c r="C271" s="50"/>
      <c r="D271" s="50"/>
      <c r="E271" s="50"/>
      <c r="F271" s="50"/>
      <c r="G271" s="50"/>
      <c r="H271" s="59" t="s">
        <v>19</v>
      </c>
      <c r="I271" s="59" t="s">
        <v>19</v>
      </c>
      <c r="K271" s="55" t="s">
        <v>47</v>
      </c>
      <c r="L271" s="56">
        <f>L266*L270</f>
        <v>8.3333333333333321</v>
      </c>
    </row>
    <row r="272" spans="1:25" ht="12.75" x14ac:dyDescent="0.2">
      <c r="A272" s="52" t="s">
        <v>46</v>
      </c>
      <c r="B272" s="52" t="s">
        <v>48</v>
      </c>
      <c r="C272" s="50"/>
      <c r="D272" s="50"/>
      <c r="E272" s="50"/>
      <c r="F272" s="50"/>
      <c r="G272" s="50"/>
      <c r="H272" s="59" t="s">
        <v>19</v>
      </c>
      <c r="I272" s="59" t="s">
        <v>19</v>
      </c>
    </row>
    <row r="273" spans="1:9" ht="12.75" x14ac:dyDescent="0.2">
      <c r="A273" s="52" t="s">
        <v>48</v>
      </c>
      <c r="B273" s="52" t="s">
        <v>49</v>
      </c>
      <c r="C273" s="50"/>
      <c r="D273" s="50"/>
      <c r="E273" s="50"/>
      <c r="F273" s="50"/>
      <c r="G273" s="50"/>
      <c r="H273" s="59" t="s">
        <v>19</v>
      </c>
      <c r="I273" s="59" t="s">
        <v>19</v>
      </c>
    </row>
    <row r="274" spans="1:9" ht="12.75" x14ac:dyDescent="0.2">
      <c r="A274" s="52" t="s">
        <v>49</v>
      </c>
      <c r="B274" s="52" t="s">
        <v>50</v>
      </c>
      <c r="C274" s="50"/>
      <c r="D274" s="50"/>
      <c r="E274" s="50"/>
      <c r="F274" s="50"/>
      <c r="G274" s="50"/>
      <c r="H274" s="59" t="s">
        <v>19</v>
      </c>
      <c r="I274" s="59" t="s">
        <v>19</v>
      </c>
    </row>
    <row r="275" spans="1:9" ht="12.75" x14ac:dyDescent="0.2">
      <c r="A275" s="52" t="s">
        <v>50</v>
      </c>
      <c r="B275" s="52" t="s">
        <v>51</v>
      </c>
      <c r="C275" s="50"/>
      <c r="D275" s="50"/>
      <c r="E275" s="50"/>
      <c r="F275" s="50"/>
      <c r="G275" s="50"/>
      <c r="H275" s="59" t="s">
        <v>19</v>
      </c>
      <c r="I275" s="59" t="s">
        <v>19</v>
      </c>
    </row>
    <row r="276" spans="1:9" ht="12.75" x14ac:dyDescent="0.2">
      <c r="A276" s="52" t="s">
        <v>51</v>
      </c>
      <c r="B276" s="52" t="s">
        <v>52</v>
      </c>
      <c r="C276" s="50"/>
      <c r="D276" s="50"/>
      <c r="E276" s="50"/>
      <c r="F276" s="50"/>
      <c r="G276" s="50"/>
      <c r="H276" s="59" t="s">
        <v>19</v>
      </c>
      <c r="I276" s="59" t="s">
        <v>19</v>
      </c>
    </row>
    <row r="277" spans="1:9" ht="12.75" x14ac:dyDescent="0.2">
      <c r="A277" s="52" t="s">
        <v>52</v>
      </c>
      <c r="B277" s="52" t="s">
        <v>53</v>
      </c>
      <c r="C277" s="50"/>
      <c r="D277" s="50"/>
      <c r="E277" s="50"/>
      <c r="F277" s="50"/>
      <c r="G277" s="50"/>
      <c r="H277" s="59" t="s">
        <v>19</v>
      </c>
      <c r="I277" s="59" t="s">
        <v>19</v>
      </c>
    </row>
    <row r="278" spans="1:9" ht="12.75" x14ac:dyDescent="0.2">
      <c r="A278" s="52" t="s">
        <v>53</v>
      </c>
      <c r="B278" s="52" t="s">
        <v>54</v>
      </c>
      <c r="C278" s="50"/>
      <c r="D278" s="50"/>
      <c r="E278" s="50"/>
      <c r="F278" s="50"/>
      <c r="G278" s="50"/>
      <c r="H278" s="59" t="s">
        <v>19</v>
      </c>
      <c r="I278" s="59" t="s">
        <v>19</v>
      </c>
    </row>
    <row r="279" spans="1:9" ht="12.75" x14ac:dyDescent="0.2">
      <c r="A279" s="52" t="s">
        <v>54</v>
      </c>
      <c r="B279" s="52" t="s">
        <v>55</v>
      </c>
      <c r="C279" s="50"/>
      <c r="D279" s="50"/>
      <c r="E279" s="50"/>
      <c r="F279" s="50"/>
      <c r="G279" s="50"/>
      <c r="H279" s="59" t="s">
        <v>19</v>
      </c>
      <c r="I279" s="59" t="s">
        <v>19</v>
      </c>
    </row>
    <row r="280" spans="1:9" ht="12.75" x14ac:dyDescent="0.2">
      <c r="A280" s="52" t="s">
        <v>55</v>
      </c>
      <c r="B280" s="52" t="s">
        <v>56</v>
      </c>
      <c r="C280" s="50"/>
      <c r="D280" s="50"/>
      <c r="E280" s="50"/>
      <c r="F280" s="50"/>
      <c r="G280" s="50"/>
      <c r="H280" s="59" t="s">
        <v>19</v>
      </c>
      <c r="I280" s="59" t="s">
        <v>19</v>
      </c>
    </row>
    <row r="281" spans="1:9" ht="12.75" x14ac:dyDescent="0.2">
      <c r="A281" s="52" t="s">
        <v>56</v>
      </c>
      <c r="B281" s="52" t="s">
        <v>57</v>
      </c>
      <c r="C281" s="59" t="s">
        <v>19</v>
      </c>
      <c r="D281" s="59" t="s">
        <v>19</v>
      </c>
      <c r="E281" s="59" t="s">
        <v>19</v>
      </c>
      <c r="F281" s="59" t="s">
        <v>19</v>
      </c>
      <c r="G281" s="59" t="s">
        <v>19</v>
      </c>
      <c r="H281" s="59" t="s">
        <v>19</v>
      </c>
      <c r="I281" s="59" t="s">
        <v>19</v>
      </c>
    </row>
    <row r="282" spans="1:9" ht="12.75" x14ac:dyDescent="0.2">
      <c r="A282" s="52" t="s">
        <v>57</v>
      </c>
      <c r="B282" s="52" t="s">
        <v>58</v>
      </c>
      <c r="C282" s="59" t="s">
        <v>19</v>
      </c>
      <c r="D282" s="59" t="s">
        <v>19</v>
      </c>
      <c r="E282" s="59" t="s">
        <v>19</v>
      </c>
      <c r="F282" s="59" t="s">
        <v>19</v>
      </c>
      <c r="G282" s="59" t="s">
        <v>19</v>
      </c>
      <c r="H282" s="59" t="s">
        <v>19</v>
      </c>
      <c r="I282" s="59" t="s">
        <v>19</v>
      </c>
    </row>
    <row r="283" spans="1:9" ht="12.75" x14ac:dyDescent="0.2">
      <c r="A283" s="52" t="s">
        <v>58</v>
      </c>
      <c r="B283" s="52" t="s">
        <v>59</v>
      </c>
      <c r="C283" s="59" t="s">
        <v>19</v>
      </c>
      <c r="D283" s="59" t="s">
        <v>19</v>
      </c>
      <c r="E283" s="59" t="s">
        <v>19</v>
      </c>
      <c r="F283" s="59" t="s">
        <v>19</v>
      </c>
      <c r="G283" s="59" t="s">
        <v>19</v>
      </c>
      <c r="H283" s="59" t="s">
        <v>19</v>
      </c>
      <c r="I283" s="59" t="s">
        <v>19</v>
      </c>
    </row>
    <row r="284" spans="1:9" ht="12.75" x14ac:dyDescent="0.2">
      <c r="A284" s="52" t="s">
        <v>59</v>
      </c>
      <c r="B284" s="52" t="s">
        <v>60</v>
      </c>
      <c r="C284" s="59" t="s">
        <v>19</v>
      </c>
      <c r="D284" s="59" t="s">
        <v>19</v>
      </c>
      <c r="E284" s="59" t="s">
        <v>19</v>
      </c>
      <c r="F284" s="59" t="s">
        <v>19</v>
      </c>
      <c r="G284" s="59" t="s">
        <v>19</v>
      </c>
      <c r="H284" s="59" t="s">
        <v>19</v>
      </c>
      <c r="I284" s="59" t="s">
        <v>19</v>
      </c>
    </row>
    <row r="285" spans="1:9" ht="12.75" x14ac:dyDescent="0.2">
      <c r="A285" s="52" t="s">
        <v>60</v>
      </c>
      <c r="B285" s="52" t="s">
        <v>61</v>
      </c>
      <c r="C285" s="59" t="s">
        <v>19</v>
      </c>
      <c r="D285" s="59" t="s">
        <v>19</v>
      </c>
      <c r="E285" s="59" t="s">
        <v>19</v>
      </c>
      <c r="F285" s="59" t="s">
        <v>19</v>
      </c>
      <c r="G285" s="59" t="s">
        <v>19</v>
      </c>
      <c r="H285" s="59" t="s">
        <v>19</v>
      </c>
      <c r="I285" s="59" t="s">
        <v>19</v>
      </c>
    </row>
    <row r="286" spans="1:9" ht="12.75" x14ac:dyDescent="0.2">
      <c r="A286" s="52" t="s">
        <v>61</v>
      </c>
      <c r="B286" s="52" t="s">
        <v>62</v>
      </c>
      <c r="C286" s="59" t="s">
        <v>19</v>
      </c>
      <c r="D286" s="59" t="s">
        <v>19</v>
      </c>
      <c r="E286" s="59" t="s">
        <v>19</v>
      </c>
      <c r="F286" s="59" t="s">
        <v>19</v>
      </c>
      <c r="G286" s="59" t="s">
        <v>19</v>
      </c>
      <c r="H286" s="59" t="s">
        <v>19</v>
      </c>
      <c r="I286" s="59" t="s">
        <v>19</v>
      </c>
    </row>
    <row r="287" spans="1:9" ht="12.75" x14ac:dyDescent="0.2">
      <c r="A287" s="52" t="s">
        <v>62</v>
      </c>
      <c r="B287" s="52" t="s">
        <v>63</v>
      </c>
      <c r="C287" s="59" t="s">
        <v>19</v>
      </c>
      <c r="D287" s="59" t="s">
        <v>19</v>
      </c>
      <c r="E287" s="59" t="s">
        <v>19</v>
      </c>
      <c r="F287" s="59" t="s">
        <v>19</v>
      </c>
      <c r="G287" s="59" t="s">
        <v>19</v>
      </c>
      <c r="H287" s="59" t="s">
        <v>19</v>
      </c>
      <c r="I287" s="59" t="s">
        <v>19</v>
      </c>
    </row>
    <row r="288" spans="1:9" ht="12.75" x14ac:dyDescent="0.2">
      <c r="A288" s="52" t="s">
        <v>63</v>
      </c>
      <c r="B288" s="52" t="s">
        <v>64</v>
      </c>
      <c r="C288" s="59" t="s">
        <v>19</v>
      </c>
      <c r="D288" s="59" t="s">
        <v>19</v>
      </c>
      <c r="E288" s="59" t="s">
        <v>19</v>
      </c>
      <c r="F288" s="59" t="s">
        <v>19</v>
      </c>
      <c r="G288" s="59" t="s">
        <v>19</v>
      </c>
      <c r="H288" s="59" t="s">
        <v>19</v>
      </c>
      <c r="I288" s="59" t="s">
        <v>19</v>
      </c>
    </row>
    <row r="289" spans="1:25" ht="12.75" x14ac:dyDescent="0.2">
      <c r="A289" s="52" t="s">
        <v>64</v>
      </c>
      <c r="B289" s="52" t="s">
        <v>65</v>
      </c>
      <c r="C289" s="59" t="s">
        <v>19</v>
      </c>
      <c r="D289" s="59" t="s">
        <v>19</v>
      </c>
      <c r="E289" s="59" t="s">
        <v>19</v>
      </c>
      <c r="F289" s="59" t="s">
        <v>19</v>
      </c>
      <c r="G289" s="59" t="s">
        <v>19</v>
      </c>
      <c r="H289" s="50"/>
      <c r="I289" s="59" t="s">
        <v>19</v>
      </c>
    </row>
    <row r="290" spans="1:25" ht="12.75" x14ac:dyDescent="0.2">
      <c r="A290" s="52" t="s">
        <v>65</v>
      </c>
      <c r="B290" s="52" t="s">
        <v>66</v>
      </c>
      <c r="C290" s="59" t="s">
        <v>19</v>
      </c>
      <c r="D290" s="59" t="s">
        <v>19</v>
      </c>
      <c r="E290" s="59" t="s">
        <v>19</v>
      </c>
      <c r="F290" s="59" t="s">
        <v>19</v>
      </c>
      <c r="G290" s="59" t="s">
        <v>19</v>
      </c>
      <c r="H290" s="50"/>
      <c r="I290" s="59" t="s">
        <v>19</v>
      </c>
    </row>
    <row r="291" spans="1:25" ht="12.75" x14ac:dyDescent="0.2">
      <c r="A291" s="52" t="s">
        <v>66</v>
      </c>
      <c r="B291" s="52" t="s">
        <v>67</v>
      </c>
      <c r="C291" s="59" t="s">
        <v>19</v>
      </c>
      <c r="D291" s="59" t="s">
        <v>19</v>
      </c>
      <c r="E291" s="59" t="s">
        <v>19</v>
      </c>
      <c r="F291" s="59" t="s">
        <v>19</v>
      </c>
      <c r="G291" s="59" t="s">
        <v>19</v>
      </c>
      <c r="H291" s="50"/>
      <c r="I291" s="50"/>
    </row>
    <row r="292" spans="1:25" ht="12.75" x14ac:dyDescent="0.2">
      <c r="A292" s="52" t="s">
        <v>67</v>
      </c>
      <c r="B292" s="52" t="s">
        <v>68</v>
      </c>
      <c r="C292" s="59" t="s">
        <v>19</v>
      </c>
      <c r="D292" s="59" t="s">
        <v>19</v>
      </c>
      <c r="E292" s="59" t="s">
        <v>19</v>
      </c>
      <c r="F292" s="59" t="s">
        <v>19</v>
      </c>
      <c r="G292" s="59" t="s">
        <v>19</v>
      </c>
      <c r="H292" s="50"/>
      <c r="I292" s="50"/>
    </row>
    <row r="293" spans="1:25" ht="12.75" x14ac:dyDescent="0.2">
      <c r="A293" s="52" t="s">
        <v>68</v>
      </c>
      <c r="B293" s="52" t="s">
        <v>69</v>
      </c>
      <c r="C293" s="50"/>
      <c r="D293" s="50"/>
      <c r="E293" s="50"/>
      <c r="F293" s="50"/>
      <c r="G293" s="50"/>
      <c r="H293" s="50"/>
      <c r="I293" s="50"/>
    </row>
    <row r="294" spans="1:25" ht="12.75" x14ac:dyDescent="0.2">
      <c r="A294" s="52" t="s">
        <v>69</v>
      </c>
      <c r="B294" s="52" t="s">
        <v>70</v>
      </c>
      <c r="C294" s="50"/>
      <c r="D294" s="50"/>
      <c r="E294" s="50"/>
      <c r="F294" s="50"/>
      <c r="G294" s="50"/>
      <c r="H294" s="50"/>
      <c r="I294" s="50"/>
    </row>
    <row r="296" spans="1:25" ht="22.5" customHeight="1" x14ac:dyDescent="0.25">
      <c r="A296" s="76" t="s">
        <v>139</v>
      </c>
      <c r="B296" s="69"/>
      <c r="C296" s="69"/>
      <c r="D296" s="69"/>
      <c r="E296" s="69"/>
      <c r="F296" s="69"/>
      <c r="G296" s="69"/>
      <c r="H296" s="69"/>
      <c r="I296" s="70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</row>
    <row r="297" spans="1:25" ht="12.75" x14ac:dyDescent="0.2">
      <c r="A297" s="48" t="s">
        <v>30</v>
      </c>
      <c r="B297" s="48" t="s">
        <v>31</v>
      </c>
      <c r="C297" s="48" t="s">
        <v>32</v>
      </c>
      <c r="D297" s="48" t="s">
        <v>33</v>
      </c>
      <c r="E297" s="48" t="s">
        <v>34</v>
      </c>
      <c r="F297" s="48" t="s">
        <v>35</v>
      </c>
      <c r="G297" s="48" t="s">
        <v>36</v>
      </c>
      <c r="H297" s="48" t="s">
        <v>37</v>
      </c>
      <c r="I297" s="48" t="s">
        <v>38</v>
      </c>
      <c r="K297" s="38" t="s">
        <v>39</v>
      </c>
      <c r="L297" s="42">
        <v>50</v>
      </c>
    </row>
    <row r="298" spans="1:25" ht="12.75" x14ac:dyDescent="0.2">
      <c r="A298" s="49" t="s">
        <v>40</v>
      </c>
      <c r="B298" s="49" t="s">
        <v>41</v>
      </c>
      <c r="C298" s="50"/>
      <c r="D298" s="50"/>
      <c r="E298" s="50"/>
      <c r="F298" s="50"/>
      <c r="G298" s="50"/>
      <c r="H298" s="50"/>
      <c r="I298" s="50"/>
      <c r="K298" s="38" t="s">
        <v>0</v>
      </c>
      <c r="L298" s="57" t="s">
        <v>10</v>
      </c>
    </row>
    <row r="299" spans="1:25" ht="12.75" x14ac:dyDescent="0.2">
      <c r="A299" s="49" t="s">
        <v>41</v>
      </c>
      <c r="B299" s="52" t="s">
        <v>42</v>
      </c>
      <c r="C299" s="50"/>
      <c r="D299" s="50"/>
      <c r="E299" s="50"/>
      <c r="F299" s="50"/>
      <c r="G299" s="50"/>
      <c r="H299" s="50"/>
      <c r="I299" s="50"/>
      <c r="K299" s="38" t="s">
        <v>5</v>
      </c>
      <c r="L299" s="57" t="s">
        <v>17</v>
      </c>
    </row>
    <row r="300" spans="1:25" ht="12.75" x14ac:dyDescent="0.2">
      <c r="A300" s="52" t="s">
        <v>42</v>
      </c>
      <c r="B300" s="52" t="s">
        <v>43</v>
      </c>
      <c r="C300" s="50"/>
      <c r="D300" s="50"/>
      <c r="E300" s="50"/>
      <c r="F300" s="50"/>
      <c r="G300" s="50"/>
      <c r="H300" s="59" t="s">
        <v>19</v>
      </c>
      <c r="I300" s="50"/>
      <c r="K300" s="38" t="s">
        <v>6</v>
      </c>
      <c r="L300" s="54" t="s">
        <v>23</v>
      </c>
    </row>
    <row r="301" spans="1:25" ht="12.75" x14ac:dyDescent="0.2">
      <c r="A301" s="52" t="s">
        <v>43</v>
      </c>
      <c r="B301" s="52" t="s">
        <v>44</v>
      </c>
      <c r="C301" s="50"/>
      <c r="D301" s="50"/>
      <c r="E301" s="50"/>
      <c r="F301" s="50"/>
      <c r="G301" s="50"/>
      <c r="H301" s="59" t="s">
        <v>19</v>
      </c>
      <c r="I301" s="50"/>
      <c r="K301" s="38" t="s">
        <v>45</v>
      </c>
      <c r="L301" s="42">
        <f>VLOOKUP(L298,Parametere!$A$2:$B$5,2,FALSE)*VLOOKUP(L299,Parametere!$A$8:$B$9,2,FALSE)*VLOOKUP(L300,Parametere!$A$12:$B$14,2,FALSE)</f>
        <v>0.16666666666666666</v>
      </c>
    </row>
    <row r="302" spans="1:25" ht="12.75" x14ac:dyDescent="0.2">
      <c r="A302" s="52" t="s">
        <v>44</v>
      </c>
      <c r="B302" s="52" t="s">
        <v>46</v>
      </c>
      <c r="C302" s="50"/>
      <c r="D302" s="50"/>
      <c r="E302" s="50"/>
      <c r="F302" s="50"/>
      <c r="G302" s="50"/>
      <c r="H302" s="59" t="s">
        <v>19</v>
      </c>
      <c r="I302" s="59" t="s">
        <v>19</v>
      </c>
      <c r="K302" s="55" t="s">
        <v>47</v>
      </c>
      <c r="L302" s="56">
        <f>L297*L301</f>
        <v>8.3333333333333321</v>
      </c>
    </row>
    <row r="303" spans="1:25" ht="12.75" x14ac:dyDescent="0.2">
      <c r="A303" s="52" t="s">
        <v>46</v>
      </c>
      <c r="B303" s="52" t="s">
        <v>48</v>
      </c>
      <c r="C303" s="50"/>
      <c r="D303" s="50"/>
      <c r="E303" s="50"/>
      <c r="F303" s="50"/>
      <c r="G303" s="50"/>
      <c r="H303" s="59" t="s">
        <v>19</v>
      </c>
      <c r="I303" s="59" t="s">
        <v>19</v>
      </c>
    </row>
    <row r="304" spans="1:25" ht="12.75" x14ac:dyDescent="0.2">
      <c r="A304" s="52" t="s">
        <v>48</v>
      </c>
      <c r="B304" s="52" t="s">
        <v>49</v>
      </c>
      <c r="C304" s="50"/>
      <c r="D304" s="50"/>
      <c r="E304" s="50"/>
      <c r="F304" s="50"/>
      <c r="G304" s="50"/>
      <c r="H304" s="59" t="s">
        <v>19</v>
      </c>
      <c r="I304" s="59" t="s">
        <v>19</v>
      </c>
    </row>
    <row r="305" spans="1:9" ht="12.75" x14ac:dyDescent="0.2">
      <c r="A305" s="52" t="s">
        <v>49</v>
      </c>
      <c r="B305" s="52" t="s">
        <v>50</v>
      </c>
      <c r="C305" s="50"/>
      <c r="D305" s="50"/>
      <c r="E305" s="50"/>
      <c r="F305" s="50"/>
      <c r="G305" s="50"/>
      <c r="H305" s="59" t="s">
        <v>19</v>
      </c>
      <c r="I305" s="59" t="s">
        <v>19</v>
      </c>
    </row>
    <row r="306" spans="1:9" ht="12.75" x14ac:dyDescent="0.2">
      <c r="A306" s="52" t="s">
        <v>50</v>
      </c>
      <c r="B306" s="52" t="s">
        <v>51</v>
      </c>
      <c r="C306" s="50"/>
      <c r="D306" s="50"/>
      <c r="E306" s="50"/>
      <c r="F306" s="50"/>
      <c r="G306" s="50"/>
      <c r="H306" s="59" t="s">
        <v>19</v>
      </c>
      <c r="I306" s="59" t="s">
        <v>19</v>
      </c>
    </row>
    <row r="307" spans="1:9" ht="12.75" x14ac:dyDescent="0.2">
      <c r="A307" s="52" t="s">
        <v>51</v>
      </c>
      <c r="B307" s="52" t="s">
        <v>52</v>
      </c>
      <c r="C307" s="50"/>
      <c r="D307" s="50"/>
      <c r="E307" s="50"/>
      <c r="F307" s="50"/>
      <c r="G307" s="50"/>
      <c r="H307" s="59" t="s">
        <v>19</v>
      </c>
      <c r="I307" s="59" t="s">
        <v>19</v>
      </c>
    </row>
    <row r="308" spans="1:9" ht="12.75" x14ac:dyDescent="0.2">
      <c r="A308" s="52" t="s">
        <v>52</v>
      </c>
      <c r="B308" s="52" t="s">
        <v>53</v>
      </c>
      <c r="C308" s="50"/>
      <c r="D308" s="50"/>
      <c r="E308" s="50"/>
      <c r="F308" s="50"/>
      <c r="G308" s="50"/>
      <c r="H308" s="59" t="s">
        <v>19</v>
      </c>
      <c r="I308" s="59" t="s">
        <v>19</v>
      </c>
    </row>
    <row r="309" spans="1:9" ht="12.75" x14ac:dyDescent="0.2">
      <c r="A309" s="52" t="s">
        <v>53</v>
      </c>
      <c r="B309" s="52" t="s">
        <v>54</v>
      </c>
      <c r="C309" s="50"/>
      <c r="D309" s="50"/>
      <c r="E309" s="50"/>
      <c r="F309" s="50"/>
      <c r="G309" s="50"/>
      <c r="H309" s="59" t="s">
        <v>19</v>
      </c>
      <c r="I309" s="59" t="s">
        <v>19</v>
      </c>
    </row>
    <row r="310" spans="1:9" ht="12.75" x14ac:dyDescent="0.2">
      <c r="A310" s="52" t="s">
        <v>54</v>
      </c>
      <c r="B310" s="52" t="s">
        <v>55</v>
      </c>
      <c r="C310" s="50"/>
      <c r="D310" s="50"/>
      <c r="E310" s="50"/>
      <c r="F310" s="50"/>
      <c r="G310" s="50"/>
      <c r="H310" s="59" t="s">
        <v>19</v>
      </c>
      <c r="I310" s="59" t="s">
        <v>19</v>
      </c>
    </row>
    <row r="311" spans="1:9" ht="12.75" x14ac:dyDescent="0.2">
      <c r="A311" s="52" t="s">
        <v>55</v>
      </c>
      <c r="B311" s="52" t="s">
        <v>56</v>
      </c>
      <c r="C311" s="50"/>
      <c r="D311" s="50"/>
      <c r="E311" s="50"/>
      <c r="F311" s="50"/>
      <c r="G311" s="50"/>
      <c r="H311" s="59" t="s">
        <v>19</v>
      </c>
      <c r="I311" s="59" t="s">
        <v>19</v>
      </c>
    </row>
    <row r="312" spans="1:9" ht="12.75" x14ac:dyDescent="0.2">
      <c r="A312" s="52" t="s">
        <v>56</v>
      </c>
      <c r="B312" s="52" t="s">
        <v>57</v>
      </c>
      <c r="C312" s="59" t="s">
        <v>19</v>
      </c>
      <c r="D312" s="59" t="s">
        <v>19</v>
      </c>
      <c r="E312" s="59" t="s">
        <v>19</v>
      </c>
      <c r="F312" s="59" t="s">
        <v>19</v>
      </c>
      <c r="G312" s="59" t="s">
        <v>19</v>
      </c>
      <c r="H312" s="59" t="s">
        <v>19</v>
      </c>
      <c r="I312" s="59" t="s">
        <v>19</v>
      </c>
    </row>
    <row r="313" spans="1:9" ht="12.75" x14ac:dyDescent="0.2">
      <c r="A313" s="52" t="s">
        <v>57</v>
      </c>
      <c r="B313" s="52" t="s">
        <v>58</v>
      </c>
      <c r="C313" s="59" t="s">
        <v>19</v>
      </c>
      <c r="D313" s="59" t="s">
        <v>19</v>
      </c>
      <c r="E313" s="59" t="s">
        <v>19</v>
      </c>
      <c r="F313" s="59" t="s">
        <v>19</v>
      </c>
      <c r="G313" s="59" t="s">
        <v>19</v>
      </c>
      <c r="H313" s="59" t="s">
        <v>19</v>
      </c>
      <c r="I313" s="59" t="s">
        <v>19</v>
      </c>
    </row>
    <row r="314" spans="1:9" ht="12.75" x14ac:dyDescent="0.2">
      <c r="A314" s="52" t="s">
        <v>58</v>
      </c>
      <c r="B314" s="52" t="s">
        <v>59</v>
      </c>
      <c r="C314" s="59" t="s">
        <v>19</v>
      </c>
      <c r="D314" s="59" t="s">
        <v>19</v>
      </c>
      <c r="E314" s="59" t="s">
        <v>19</v>
      </c>
      <c r="F314" s="59" t="s">
        <v>19</v>
      </c>
      <c r="G314" s="59" t="s">
        <v>19</v>
      </c>
      <c r="H314" s="59" t="s">
        <v>19</v>
      </c>
      <c r="I314" s="59" t="s">
        <v>19</v>
      </c>
    </row>
    <row r="315" spans="1:9" ht="12.75" x14ac:dyDescent="0.2">
      <c r="A315" s="52" t="s">
        <v>59</v>
      </c>
      <c r="B315" s="52" t="s">
        <v>60</v>
      </c>
      <c r="C315" s="59" t="s">
        <v>19</v>
      </c>
      <c r="D315" s="59" t="s">
        <v>19</v>
      </c>
      <c r="E315" s="59" t="s">
        <v>19</v>
      </c>
      <c r="F315" s="59" t="s">
        <v>19</v>
      </c>
      <c r="G315" s="59" t="s">
        <v>19</v>
      </c>
      <c r="H315" s="59" t="s">
        <v>19</v>
      </c>
      <c r="I315" s="59" t="s">
        <v>19</v>
      </c>
    </row>
    <row r="316" spans="1:9" ht="12.75" x14ac:dyDescent="0.2">
      <c r="A316" s="52" t="s">
        <v>60</v>
      </c>
      <c r="B316" s="52" t="s">
        <v>61</v>
      </c>
      <c r="C316" s="59" t="s">
        <v>19</v>
      </c>
      <c r="D316" s="59" t="s">
        <v>19</v>
      </c>
      <c r="E316" s="59" t="s">
        <v>19</v>
      </c>
      <c r="F316" s="59" t="s">
        <v>19</v>
      </c>
      <c r="G316" s="59" t="s">
        <v>19</v>
      </c>
      <c r="H316" s="59" t="s">
        <v>19</v>
      </c>
      <c r="I316" s="59" t="s">
        <v>19</v>
      </c>
    </row>
    <row r="317" spans="1:9" ht="12.75" x14ac:dyDescent="0.2">
      <c r="A317" s="52" t="s">
        <v>61</v>
      </c>
      <c r="B317" s="52" t="s">
        <v>62</v>
      </c>
      <c r="C317" s="59" t="s">
        <v>19</v>
      </c>
      <c r="D317" s="59" t="s">
        <v>19</v>
      </c>
      <c r="E317" s="59" t="s">
        <v>19</v>
      </c>
      <c r="F317" s="59" t="s">
        <v>19</v>
      </c>
      <c r="G317" s="59" t="s">
        <v>19</v>
      </c>
      <c r="H317" s="59" t="s">
        <v>19</v>
      </c>
      <c r="I317" s="59" t="s">
        <v>19</v>
      </c>
    </row>
    <row r="318" spans="1:9" ht="12.75" x14ac:dyDescent="0.2">
      <c r="A318" s="52" t="s">
        <v>62</v>
      </c>
      <c r="B318" s="52" t="s">
        <v>63</v>
      </c>
      <c r="C318" s="59" t="s">
        <v>19</v>
      </c>
      <c r="D318" s="59" t="s">
        <v>19</v>
      </c>
      <c r="E318" s="59" t="s">
        <v>19</v>
      </c>
      <c r="F318" s="59" t="s">
        <v>19</v>
      </c>
      <c r="G318" s="59" t="s">
        <v>19</v>
      </c>
      <c r="H318" s="59" t="s">
        <v>19</v>
      </c>
      <c r="I318" s="59" t="s">
        <v>19</v>
      </c>
    </row>
    <row r="319" spans="1:9" ht="12.75" x14ac:dyDescent="0.2">
      <c r="A319" s="52" t="s">
        <v>63</v>
      </c>
      <c r="B319" s="52" t="s">
        <v>64</v>
      </c>
      <c r="C319" s="59" t="s">
        <v>19</v>
      </c>
      <c r="D319" s="59" t="s">
        <v>19</v>
      </c>
      <c r="E319" s="59" t="s">
        <v>19</v>
      </c>
      <c r="F319" s="59" t="s">
        <v>19</v>
      </c>
      <c r="G319" s="59" t="s">
        <v>19</v>
      </c>
      <c r="H319" s="59" t="s">
        <v>19</v>
      </c>
      <c r="I319" s="59" t="s">
        <v>19</v>
      </c>
    </row>
    <row r="320" spans="1:9" ht="12.75" x14ac:dyDescent="0.2">
      <c r="A320" s="52" t="s">
        <v>64</v>
      </c>
      <c r="B320" s="52" t="s">
        <v>65</v>
      </c>
      <c r="C320" s="59" t="s">
        <v>19</v>
      </c>
      <c r="D320" s="59" t="s">
        <v>19</v>
      </c>
      <c r="E320" s="59" t="s">
        <v>19</v>
      </c>
      <c r="F320" s="59" t="s">
        <v>19</v>
      </c>
      <c r="G320" s="59" t="s">
        <v>19</v>
      </c>
      <c r="H320" s="50"/>
      <c r="I320" s="59" t="s">
        <v>19</v>
      </c>
    </row>
    <row r="321" spans="1:25" ht="12.75" x14ac:dyDescent="0.2">
      <c r="A321" s="52" t="s">
        <v>65</v>
      </c>
      <c r="B321" s="52" t="s">
        <v>66</v>
      </c>
      <c r="C321" s="59" t="s">
        <v>19</v>
      </c>
      <c r="D321" s="59" t="s">
        <v>19</v>
      </c>
      <c r="E321" s="59" t="s">
        <v>19</v>
      </c>
      <c r="F321" s="59" t="s">
        <v>19</v>
      </c>
      <c r="G321" s="59" t="s">
        <v>19</v>
      </c>
      <c r="H321" s="50"/>
      <c r="I321" s="59" t="s">
        <v>19</v>
      </c>
    </row>
    <row r="322" spans="1:25" ht="12.75" x14ac:dyDescent="0.2">
      <c r="A322" s="52" t="s">
        <v>66</v>
      </c>
      <c r="B322" s="52" t="s">
        <v>67</v>
      </c>
      <c r="C322" s="59" t="s">
        <v>19</v>
      </c>
      <c r="D322" s="59" t="s">
        <v>19</v>
      </c>
      <c r="E322" s="59" t="s">
        <v>19</v>
      </c>
      <c r="F322" s="59" t="s">
        <v>19</v>
      </c>
      <c r="G322" s="59" t="s">
        <v>19</v>
      </c>
      <c r="H322" s="50"/>
      <c r="I322" s="50"/>
    </row>
    <row r="323" spans="1:25" ht="12.75" x14ac:dyDescent="0.2">
      <c r="A323" s="52" t="s">
        <v>67</v>
      </c>
      <c r="B323" s="52" t="s">
        <v>68</v>
      </c>
      <c r="C323" s="59" t="s">
        <v>19</v>
      </c>
      <c r="D323" s="59" t="s">
        <v>19</v>
      </c>
      <c r="E323" s="59" t="s">
        <v>19</v>
      </c>
      <c r="F323" s="59" t="s">
        <v>19</v>
      </c>
      <c r="G323" s="59" t="s">
        <v>19</v>
      </c>
      <c r="H323" s="50"/>
      <c r="I323" s="50"/>
    </row>
    <row r="324" spans="1:25" ht="12.75" x14ac:dyDescent="0.2">
      <c r="A324" s="52" t="s">
        <v>68</v>
      </c>
      <c r="B324" s="52" t="s">
        <v>69</v>
      </c>
      <c r="C324" s="50"/>
      <c r="D324" s="50"/>
      <c r="E324" s="50"/>
      <c r="F324" s="50"/>
      <c r="G324" s="50"/>
      <c r="H324" s="50"/>
      <c r="I324" s="50"/>
    </row>
    <row r="325" spans="1:25" ht="12.75" x14ac:dyDescent="0.2">
      <c r="A325" s="52" t="s">
        <v>69</v>
      </c>
      <c r="B325" s="52" t="s">
        <v>70</v>
      </c>
      <c r="C325" s="50"/>
      <c r="D325" s="50"/>
      <c r="E325" s="50"/>
      <c r="F325" s="50"/>
      <c r="G325" s="50"/>
      <c r="H325" s="50"/>
      <c r="I325" s="50"/>
    </row>
    <row r="327" spans="1:25" ht="22.5" customHeight="1" x14ac:dyDescent="0.25">
      <c r="A327" s="76" t="s">
        <v>140</v>
      </c>
      <c r="B327" s="69"/>
      <c r="C327" s="69"/>
      <c r="D327" s="69"/>
      <c r="E327" s="69"/>
      <c r="F327" s="69"/>
      <c r="G327" s="69"/>
      <c r="H327" s="69"/>
      <c r="I327" s="70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</row>
    <row r="328" spans="1:25" ht="12.75" x14ac:dyDescent="0.2">
      <c r="A328" s="48" t="s">
        <v>30</v>
      </c>
      <c r="B328" s="48" t="s">
        <v>31</v>
      </c>
      <c r="C328" s="48" t="s">
        <v>32</v>
      </c>
      <c r="D328" s="48" t="s">
        <v>33</v>
      </c>
      <c r="E328" s="48" t="s">
        <v>34</v>
      </c>
      <c r="F328" s="48" t="s">
        <v>35</v>
      </c>
      <c r="G328" s="48" t="s">
        <v>36</v>
      </c>
      <c r="H328" s="48" t="s">
        <v>37</v>
      </c>
      <c r="I328" s="48" t="s">
        <v>38</v>
      </c>
      <c r="K328" s="38" t="s">
        <v>39</v>
      </c>
      <c r="L328" s="42">
        <v>50</v>
      </c>
    </row>
    <row r="329" spans="1:25" ht="12.75" x14ac:dyDescent="0.2">
      <c r="A329" s="49" t="s">
        <v>40</v>
      </c>
      <c r="B329" s="49" t="s">
        <v>41</v>
      </c>
      <c r="C329" s="50"/>
      <c r="D329" s="50"/>
      <c r="E329" s="50"/>
      <c r="F329" s="50"/>
      <c r="G329" s="50"/>
      <c r="H329" s="50"/>
      <c r="I329" s="50"/>
      <c r="K329" s="38" t="s">
        <v>0</v>
      </c>
      <c r="L329" s="57" t="s">
        <v>10</v>
      </c>
    </row>
    <row r="330" spans="1:25" ht="12.75" x14ac:dyDescent="0.2">
      <c r="A330" s="49" t="s">
        <v>41</v>
      </c>
      <c r="B330" s="52" t="s">
        <v>42</v>
      </c>
      <c r="C330" s="50"/>
      <c r="D330" s="50"/>
      <c r="E330" s="50"/>
      <c r="F330" s="50"/>
      <c r="G330" s="50"/>
      <c r="H330" s="50"/>
      <c r="I330" s="50"/>
      <c r="K330" s="38" t="s">
        <v>5</v>
      </c>
      <c r="L330" s="57" t="s">
        <v>17</v>
      </c>
    </row>
    <row r="331" spans="1:25" ht="12.75" x14ac:dyDescent="0.2">
      <c r="A331" s="52" t="s">
        <v>42</v>
      </c>
      <c r="B331" s="52" t="s">
        <v>43</v>
      </c>
      <c r="C331" s="50"/>
      <c r="D331" s="50"/>
      <c r="E331" s="50"/>
      <c r="F331" s="50"/>
      <c r="G331" s="50"/>
      <c r="H331" s="59" t="s">
        <v>22</v>
      </c>
      <c r="I331" s="50"/>
      <c r="K331" s="38" t="s">
        <v>6</v>
      </c>
      <c r="L331" s="54" t="s">
        <v>23</v>
      </c>
    </row>
    <row r="332" spans="1:25" ht="12.75" x14ac:dyDescent="0.2">
      <c r="A332" s="52" t="s">
        <v>43</v>
      </c>
      <c r="B332" s="52" t="s">
        <v>44</v>
      </c>
      <c r="C332" s="50"/>
      <c r="D332" s="50"/>
      <c r="E332" s="50"/>
      <c r="F332" s="50"/>
      <c r="G332" s="50"/>
      <c r="H332" s="59" t="s">
        <v>22</v>
      </c>
      <c r="I332" s="50"/>
      <c r="K332" s="38" t="s">
        <v>45</v>
      </c>
      <c r="L332" s="42">
        <f>VLOOKUP(L329,Parametere!$A$2:$B$5,2,FALSE)*VLOOKUP(L330,Parametere!$A$8:$B$9,2,FALSE)*VLOOKUP(L331,Parametere!$A$12:$B$14,2,FALSE)</f>
        <v>0.16666666666666666</v>
      </c>
    </row>
    <row r="333" spans="1:25" ht="12.75" x14ac:dyDescent="0.2">
      <c r="A333" s="52" t="s">
        <v>44</v>
      </c>
      <c r="B333" s="52" t="s">
        <v>46</v>
      </c>
      <c r="C333" s="50"/>
      <c r="D333" s="50"/>
      <c r="E333" s="50"/>
      <c r="F333" s="50"/>
      <c r="G333" s="50"/>
      <c r="H333" s="59" t="s">
        <v>22</v>
      </c>
      <c r="I333" s="59" t="s">
        <v>22</v>
      </c>
      <c r="K333" s="55" t="s">
        <v>47</v>
      </c>
      <c r="L333" s="56">
        <f>L328*L332</f>
        <v>8.3333333333333321</v>
      </c>
    </row>
    <row r="334" spans="1:25" ht="12.75" x14ac:dyDescent="0.2">
      <c r="A334" s="52" t="s">
        <v>46</v>
      </c>
      <c r="B334" s="52" t="s">
        <v>48</v>
      </c>
      <c r="C334" s="50"/>
      <c r="D334" s="50"/>
      <c r="E334" s="50"/>
      <c r="F334" s="50"/>
      <c r="G334" s="50"/>
      <c r="H334" s="59" t="s">
        <v>22</v>
      </c>
      <c r="I334" s="59" t="s">
        <v>22</v>
      </c>
    </row>
    <row r="335" spans="1:25" ht="12.75" x14ac:dyDescent="0.2">
      <c r="A335" s="52" t="s">
        <v>48</v>
      </c>
      <c r="B335" s="52" t="s">
        <v>49</v>
      </c>
      <c r="C335" s="50"/>
      <c r="D335" s="50"/>
      <c r="E335" s="50"/>
      <c r="F335" s="50"/>
      <c r="G335" s="50"/>
      <c r="H335" s="59" t="s">
        <v>22</v>
      </c>
      <c r="I335" s="59" t="s">
        <v>22</v>
      </c>
    </row>
    <row r="336" spans="1:25" ht="12.75" x14ac:dyDescent="0.2">
      <c r="A336" s="52" t="s">
        <v>49</v>
      </c>
      <c r="B336" s="52" t="s">
        <v>50</v>
      </c>
      <c r="C336" s="50"/>
      <c r="D336" s="50"/>
      <c r="E336" s="50"/>
      <c r="F336" s="50"/>
      <c r="G336" s="50"/>
      <c r="H336" s="59" t="s">
        <v>22</v>
      </c>
      <c r="I336" s="59" t="s">
        <v>22</v>
      </c>
    </row>
    <row r="337" spans="1:9" ht="12.75" x14ac:dyDescent="0.2">
      <c r="A337" s="52" t="s">
        <v>50</v>
      </c>
      <c r="B337" s="52" t="s">
        <v>51</v>
      </c>
      <c r="C337" s="50"/>
      <c r="D337" s="50"/>
      <c r="E337" s="50"/>
      <c r="F337" s="50"/>
      <c r="G337" s="50"/>
      <c r="H337" s="59" t="s">
        <v>22</v>
      </c>
      <c r="I337" s="59" t="s">
        <v>22</v>
      </c>
    </row>
    <row r="338" spans="1:9" ht="12.75" x14ac:dyDescent="0.2">
      <c r="A338" s="52" t="s">
        <v>51</v>
      </c>
      <c r="B338" s="52" t="s">
        <v>52</v>
      </c>
      <c r="C338" s="50"/>
      <c r="D338" s="50"/>
      <c r="E338" s="50"/>
      <c r="F338" s="50"/>
      <c r="G338" s="50"/>
      <c r="H338" s="59" t="s">
        <v>22</v>
      </c>
      <c r="I338" s="59" t="s">
        <v>22</v>
      </c>
    </row>
    <row r="339" spans="1:9" ht="12.75" x14ac:dyDescent="0.2">
      <c r="A339" s="52" t="s">
        <v>52</v>
      </c>
      <c r="B339" s="52" t="s">
        <v>53</v>
      </c>
      <c r="C339" s="50"/>
      <c r="D339" s="50"/>
      <c r="E339" s="50"/>
      <c r="F339" s="50"/>
      <c r="G339" s="50"/>
      <c r="H339" s="59" t="s">
        <v>22</v>
      </c>
      <c r="I339" s="59" t="s">
        <v>22</v>
      </c>
    </row>
    <row r="340" spans="1:9" ht="12.75" x14ac:dyDescent="0.2">
      <c r="A340" s="52" t="s">
        <v>53</v>
      </c>
      <c r="B340" s="52" t="s">
        <v>54</v>
      </c>
      <c r="C340" s="50"/>
      <c r="D340" s="50"/>
      <c r="E340" s="50"/>
      <c r="F340" s="50"/>
      <c r="G340" s="50"/>
      <c r="H340" s="59" t="s">
        <v>22</v>
      </c>
      <c r="I340" s="59" t="s">
        <v>22</v>
      </c>
    </row>
    <row r="341" spans="1:9" ht="12.75" x14ac:dyDescent="0.2">
      <c r="A341" s="52" t="s">
        <v>54</v>
      </c>
      <c r="B341" s="52" t="s">
        <v>55</v>
      </c>
      <c r="C341" s="50"/>
      <c r="D341" s="50"/>
      <c r="E341" s="50"/>
      <c r="F341" s="50"/>
      <c r="G341" s="50"/>
      <c r="H341" s="59" t="s">
        <v>22</v>
      </c>
      <c r="I341" s="59" t="s">
        <v>22</v>
      </c>
    </row>
    <row r="342" spans="1:9" ht="12.75" x14ac:dyDescent="0.2">
      <c r="A342" s="52" t="s">
        <v>55</v>
      </c>
      <c r="B342" s="52" t="s">
        <v>56</v>
      </c>
      <c r="C342" s="50"/>
      <c r="D342" s="50"/>
      <c r="E342" s="50"/>
      <c r="F342" s="50"/>
      <c r="G342" s="50"/>
      <c r="H342" s="59" t="s">
        <v>22</v>
      </c>
      <c r="I342" s="59" t="s">
        <v>22</v>
      </c>
    </row>
    <row r="343" spans="1:9" ht="12.75" x14ac:dyDescent="0.2">
      <c r="A343" s="52" t="s">
        <v>56</v>
      </c>
      <c r="B343" s="52" t="s">
        <v>57</v>
      </c>
      <c r="C343" s="59" t="s">
        <v>22</v>
      </c>
      <c r="D343" s="59" t="s">
        <v>22</v>
      </c>
      <c r="E343" s="59" t="s">
        <v>22</v>
      </c>
      <c r="F343" s="59" t="s">
        <v>22</v>
      </c>
      <c r="G343" s="59" t="s">
        <v>22</v>
      </c>
      <c r="H343" s="59" t="s">
        <v>22</v>
      </c>
      <c r="I343" s="59" t="s">
        <v>22</v>
      </c>
    </row>
    <row r="344" spans="1:9" ht="12.75" x14ac:dyDescent="0.2">
      <c r="A344" s="52" t="s">
        <v>57</v>
      </c>
      <c r="B344" s="52" t="s">
        <v>58</v>
      </c>
      <c r="C344" s="59" t="s">
        <v>22</v>
      </c>
      <c r="D344" s="59" t="s">
        <v>22</v>
      </c>
      <c r="E344" s="59" t="s">
        <v>22</v>
      </c>
      <c r="F344" s="59" t="s">
        <v>22</v>
      </c>
      <c r="G344" s="59" t="s">
        <v>22</v>
      </c>
      <c r="H344" s="59" t="s">
        <v>22</v>
      </c>
      <c r="I344" s="59" t="s">
        <v>22</v>
      </c>
    </row>
    <row r="345" spans="1:9" ht="12.75" x14ac:dyDescent="0.2">
      <c r="A345" s="52" t="s">
        <v>58</v>
      </c>
      <c r="B345" s="52" t="s">
        <v>59</v>
      </c>
      <c r="C345" s="59" t="s">
        <v>22</v>
      </c>
      <c r="D345" s="59" t="s">
        <v>22</v>
      </c>
      <c r="E345" s="59" t="s">
        <v>22</v>
      </c>
      <c r="F345" s="59" t="s">
        <v>22</v>
      </c>
      <c r="G345" s="59" t="s">
        <v>22</v>
      </c>
      <c r="H345" s="59" t="s">
        <v>22</v>
      </c>
      <c r="I345" s="59" t="s">
        <v>22</v>
      </c>
    </row>
    <row r="346" spans="1:9" ht="12.75" x14ac:dyDescent="0.2">
      <c r="A346" s="52" t="s">
        <v>59</v>
      </c>
      <c r="B346" s="52" t="s">
        <v>60</v>
      </c>
      <c r="C346" s="59" t="s">
        <v>22</v>
      </c>
      <c r="D346" s="59" t="s">
        <v>22</v>
      </c>
      <c r="E346" s="59" t="s">
        <v>22</v>
      </c>
      <c r="F346" s="59" t="s">
        <v>22</v>
      </c>
      <c r="G346" s="59" t="s">
        <v>22</v>
      </c>
      <c r="H346" s="59" t="s">
        <v>22</v>
      </c>
      <c r="I346" s="59" t="s">
        <v>22</v>
      </c>
    </row>
    <row r="347" spans="1:9" ht="12.75" x14ac:dyDescent="0.2">
      <c r="A347" s="52" t="s">
        <v>60</v>
      </c>
      <c r="B347" s="52" t="s">
        <v>61</v>
      </c>
      <c r="C347" s="59" t="s">
        <v>22</v>
      </c>
      <c r="D347" s="59" t="s">
        <v>22</v>
      </c>
      <c r="E347" s="59" t="s">
        <v>22</v>
      </c>
      <c r="F347" s="59" t="s">
        <v>22</v>
      </c>
      <c r="G347" s="59" t="s">
        <v>22</v>
      </c>
      <c r="H347" s="59" t="s">
        <v>22</v>
      </c>
      <c r="I347" s="59" t="s">
        <v>22</v>
      </c>
    </row>
    <row r="348" spans="1:9" ht="12.75" x14ac:dyDescent="0.2">
      <c r="A348" s="52" t="s">
        <v>61</v>
      </c>
      <c r="B348" s="52" t="s">
        <v>62</v>
      </c>
      <c r="C348" s="59" t="s">
        <v>22</v>
      </c>
      <c r="D348" s="59" t="s">
        <v>22</v>
      </c>
      <c r="E348" s="59" t="s">
        <v>22</v>
      </c>
      <c r="F348" s="59" t="s">
        <v>22</v>
      </c>
      <c r="G348" s="59" t="s">
        <v>22</v>
      </c>
      <c r="H348" s="59" t="s">
        <v>22</v>
      </c>
      <c r="I348" s="59" t="s">
        <v>22</v>
      </c>
    </row>
    <row r="349" spans="1:9" ht="12.75" x14ac:dyDescent="0.2">
      <c r="A349" s="52" t="s">
        <v>62</v>
      </c>
      <c r="B349" s="52" t="s">
        <v>63</v>
      </c>
      <c r="C349" s="59" t="s">
        <v>22</v>
      </c>
      <c r="D349" s="59" t="s">
        <v>22</v>
      </c>
      <c r="E349" s="59" t="s">
        <v>22</v>
      </c>
      <c r="F349" s="59" t="s">
        <v>22</v>
      </c>
      <c r="G349" s="59" t="s">
        <v>22</v>
      </c>
      <c r="H349" s="59" t="s">
        <v>22</v>
      </c>
      <c r="I349" s="59" t="s">
        <v>22</v>
      </c>
    </row>
    <row r="350" spans="1:9" ht="12.75" x14ac:dyDescent="0.2">
      <c r="A350" s="52" t="s">
        <v>63</v>
      </c>
      <c r="B350" s="52" t="s">
        <v>64</v>
      </c>
      <c r="C350" s="59" t="s">
        <v>22</v>
      </c>
      <c r="D350" s="59" t="s">
        <v>22</v>
      </c>
      <c r="E350" s="59" t="s">
        <v>22</v>
      </c>
      <c r="F350" s="59" t="s">
        <v>22</v>
      </c>
      <c r="G350" s="59" t="s">
        <v>22</v>
      </c>
      <c r="H350" s="59" t="s">
        <v>22</v>
      </c>
      <c r="I350" s="59" t="s">
        <v>22</v>
      </c>
    </row>
    <row r="351" spans="1:9" ht="12.75" x14ac:dyDescent="0.2">
      <c r="A351" s="52" t="s">
        <v>64</v>
      </c>
      <c r="B351" s="52" t="s">
        <v>65</v>
      </c>
      <c r="C351" s="59" t="s">
        <v>22</v>
      </c>
      <c r="D351" s="59" t="s">
        <v>22</v>
      </c>
      <c r="E351" s="59" t="s">
        <v>22</v>
      </c>
      <c r="F351" s="59" t="s">
        <v>22</v>
      </c>
      <c r="G351" s="59" t="s">
        <v>22</v>
      </c>
      <c r="H351" s="50"/>
      <c r="I351" s="59" t="s">
        <v>22</v>
      </c>
    </row>
    <row r="352" spans="1:9" ht="12.75" x14ac:dyDescent="0.2">
      <c r="A352" s="52" t="s">
        <v>65</v>
      </c>
      <c r="B352" s="52" t="s">
        <v>66</v>
      </c>
      <c r="C352" s="59" t="s">
        <v>22</v>
      </c>
      <c r="D352" s="59" t="s">
        <v>22</v>
      </c>
      <c r="E352" s="59" t="s">
        <v>22</v>
      </c>
      <c r="F352" s="59" t="s">
        <v>22</v>
      </c>
      <c r="G352" s="59" t="s">
        <v>22</v>
      </c>
      <c r="H352" s="50"/>
      <c r="I352" s="59" t="s">
        <v>22</v>
      </c>
    </row>
    <row r="353" spans="1:25" ht="12.75" x14ac:dyDescent="0.2">
      <c r="A353" s="52" t="s">
        <v>66</v>
      </c>
      <c r="B353" s="52" t="s">
        <v>67</v>
      </c>
      <c r="C353" s="59" t="s">
        <v>22</v>
      </c>
      <c r="D353" s="59" t="s">
        <v>22</v>
      </c>
      <c r="E353" s="59" t="s">
        <v>22</v>
      </c>
      <c r="F353" s="59" t="s">
        <v>22</v>
      </c>
      <c r="G353" s="59" t="s">
        <v>22</v>
      </c>
      <c r="H353" s="50"/>
      <c r="I353" s="50"/>
    </row>
    <row r="354" spans="1:25" ht="12.75" x14ac:dyDescent="0.2">
      <c r="A354" s="52" t="s">
        <v>67</v>
      </c>
      <c r="B354" s="52" t="s">
        <v>68</v>
      </c>
      <c r="C354" s="59" t="s">
        <v>22</v>
      </c>
      <c r="D354" s="59" t="s">
        <v>22</v>
      </c>
      <c r="E354" s="59" t="s">
        <v>22</v>
      </c>
      <c r="F354" s="59" t="s">
        <v>22</v>
      </c>
      <c r="G354" s="59" t="s">
        <v>22</v>
      </c>
      <c r="H354" s="50"/>
      <c r="I354" s="50"/>
    </row>
    <row r="355" spans="1:25" ht="12.75" x14ac:dyDescent="0.2">
      <c r="A355" s="52" t="s">
        <v>68</v>
      </c>
      <c r="B355" s="52" t="s">
        <v>69</v>
      </c>
      <c r="C355" s="50"/>
      <c r="D355" s="50"/>
      <c r="E355" s="50"/>
      <c r="F355" s="50"/>
      <c r="G355" s="50"/>
      <c r="H355" s="50"/>
      <c r="I355" s="50"/>
    </row>
    <row r="356" spans="1:25" ht="12.75" x14ac:dyDescent="0.2">
      <c r="A356" s="52" t="s">
        <v>69</v>
      </c>
      <c r="B356" s="52" t="s">
        <v>70</v>
      </c>
      <c r="C356" s="50"/>
      <c r="D356" s="50"/>
      <c r="E356" s="50"/>
      <c r="F356" s="50"/>
      <c r="G356" s="50"/>
      <c r="H356" s="50"/>
      <c r="I356" s="50"/>
    </row>
    <row r="358" spans="1:25" ht="22.5" customHeight="1" x14ac:dyDescent="0.25">
      <c r="A358" s="79" t="s">
        <v>143</v>
      </c>
      <c r="B358" s="69"/>
      <c r="C358" s="69"/>
      <c r="D358" s="69"/>
      <c r="E358" s="69"/>
      <c r="F358" s="69"/>
      <c r="G358" s="69"/>
      <c r="H358" s="69"/>
      <c r="I358" s="70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</row>
    <row r="359" spans="1:25" ht="12.75" x14ac:dyDescent="0.2">
      <c r="A359" s="48" t="s">
        <v>30</v>
      </c>
      <c r="B359" s="48" t="s">
        <v>31</v>
      </c>
      <c r="C359" s="48" t="s">
        <v>32</v>
      </c>
      <c r="D359" s="48" t="s">
        <v>33</v>
      </c>
      <c r="E359" s="48" t="s">
        <v>34</v>
      </c>
      <c r="F359" s="48" t="s">
        <v>35</v>
      </c>
      <c r="G359" s="48" t="s">
        <v>36</v>
      </c>
      <c r="H359" s="48" t="s">
        <v>37</v>
      </c>
      <c r="I359" s="48" t="s">
        <v>38</v>
      </c>
      <c r="K359" s="38" t="s">
        <v>39</v>
      </c>
      <c r="L359" s="42">
        <v>50</v>
      </c>
    </row>
    <row r="360" spans="1:25" ht="12.75" x14ac:dyDescent="0.2">
      <c r="A360" s="49" t="s">
        <v>40</v>
      </c>
      <c r="B360" s="49" t="s">
        <v>41</v>
      </c>
      <c r="C360" s="50"/>
      <c r="D360" s="50"/>
      <c r="E360" s="50"/>
      <c r="F360" s="50"/>
      <c r="G360" s="50"/>
      <c r="H360" s="50"/>
      <c r="I360" s="50"/>
      <c r="K360" s="38" t="s">
        <v>0</v>
      </c>
      <c r="L360" s="57" t="s">
        <v>10</v>
      </c>
    </row>
    <row r="361" spans="1:25" ht="12.75" x14ac:dyDescent="0.2">
      <c r="A361" s="49" t="s">
        <v>41</v>
      </c>
      <c r="B361" s="52" t="s">
        <v>42</v>
      </c>
      <c r="C361" s="50"/>
      <c r="D361" s="50"/>
      <c r="E361" s="50"/>
      <c r="F361" s="50"/>
      <c r="G361" s="50"/>
      <c r="H361" s="50"/>
      <c r="I361" s="50"/>
      <c r="K361" s="38" t="s">
        <v>5</v>
      </c>
      <c r="L361" s="57" t="s">
        <v>17</v>
      </c>
    </row>
    <row r="362" spans="1:25" ht="12.75" x14ac:dyDescent="0.2">
      <c r="A362" s="52" t="s">
        <v>42</v>
      </c>
      <c r="B362" s="52" t="s">
        <v>43</v>
      </c>
      <c r="C362" s="50"/>
      <c r="D362" s="50"/>
      <c r="E362" s="50"/>
      <c r="F362" s="50"/>
      <c r="G362" s="50"/>
      <c r="H362" s="59" t="s">
        <v>19</v>
      </c>
      <c r="I362" s="50"/>
      <c r="K362" s="38" t="s">
        <v>6</v>
      </c>
      <c r="L362" s="54" t="s">
        <v>20</v>
      </c>
    </row>
    <row r="363" spans="1:25" ht="12.75" x14ac:dyDescent="0.2">
      <c r="A363" s="52" t="s">
        <v>43</v>
      </c>
      <c r="B363" s="52" t="s">
        <v>44</v>
      </c>
      <c r="C363" s="50"/>
      <c r="D363" s="50"/>
      <c r="E363" s="50"/>
      <c r="F363" s="50"/>
      <c r="G363" s="50"/>
      <c r="H363" s="59" t="s">
        <v>19</v>
      </c>
      <c r="I363" s="50"/>
      <c r="K363" s="38" t="s">
        <v>45</v>
      </c>
      <c r="L363" s="42">
        <f>VLOOKUP(L360,Parametere!$A$2:$B$5,2,FALSE)*VLOOKUP(L361,Parametere!$A$8:$B$9,2,FALSE)*VLOOKUP(L362,Parametere!$A$12:$B$14,2,FALSE)</f>
        <v>0.16666666666666666</v>
      </c>
    </row>
    <row r="364" spans="1:25" ht="12.75" x14ac:dyDescent="0.2">
      <c r="A364" s="52" t="s">
        <v>44</v>
      </c>
      <c r="B364" s="52" t="s">
        <v>46</v>
      </c>
      <c r="C364" s="50"/>
      <c r="D364" s="50"/>
      <c r="E364" s="50"/>
      <c r="F364" s="50"/>
      <c r="G364" s="50"/>
      <c r="H364" s="59" t="s">
        <v>19</v>
      </c>
      <c r="I364" s="59" t="s">
        <v>19</v>
      </c>
      <c r="K364" s="55" t="s">
        <v>47</v>
      </c>
      <c r="L364" s="56">
        <f>L359*L363</f>
        <v>8.3333333333333321</v>
      </c>
    </row>
    <row r="365" spans="1:25" ht="12.75" x14ac:dyDescent="0.2">
      <c r="A365" s="52" t="s">
        <v>46</v>
      </c>
      <c r="B365" s="52" t="s">
        <v>48</v>
      </c>
      <c r="C365" s="50"/>
      <c r="D365" s="50"/>
      <c r="E365" s="50"/>
      <c r="F365" s="50"/>
      <c r="G365" s="50"/>
      <c r="H365" s="59" t="s">
        <v>19</v>
      </c>
      <c r="I365" s="59" t="s">
        <v>19</v>
      </c>
    </row>
    <row r="366" spans="1:25" ht="12.75" x14ac:dyDescent="0.2">
      <c r="A366" s="52" t="s">
        <v>48</v>
      </c>
      <c r="B366" s="52" t="s">
        <v>49</v>
      </c>
      <c r="C366" s="50"/>
      <c r="D366" s="50"/>
      <c r="E366" s="50"/>
      <c r="F366" s="50"/>
      <c r="G366" s="50"/>
      <c r="H366" s="59" t="s">
        <v>19</v>
      </c>
      <c r="I366" s="59" t="s">
        <v>19</v>
      </c>
    </row>
    <row r="367" spans="1:25" ht="12.75" x14ac:dyDescent="0.2">
      <c r="A367" s="52" t="s">
        <v>49</v>
      </c>
      <c r="B367" s="52" t="s">
        <v>50</v>
      </c>
      <c r="C367" s="50"/>
      <c r="D367" s="50"/>
      <c r="E367" s="50"/>
      <c r="F367" s="50"/>
      <c r="G367" s="50"/>
      <c r="H367" s="59" t="s">
        <v>19</v>
      </c>
      <c r="I367" s="59" t="s">
        <v>19</v>
      </c>
    </row>
    <row r="368" spans="1:25" ht="12.75" x14ac:dyDescent="0.2">
      <c r="A368" s="52" t="s">
        <v>50</v>
      </c>
      <c r="B368" s="52" t="s">
        <v>51</v>
      </c>
      <c r="C368" s="50"/>
      <c r="D368" s="50"/>
      <c r="E368" s="50"/>
      <c r="F368" s="50"/>
      <c r="G368" s="50"/>
      <c r="H368" s="59" t="s">
        <v>19</v>
      </c>
      <c r="I368" s="59" t="s">
        <v>19</v>
      </c>
    </row>
    <row r="369" spans="1:9" ht="12.75" x14ac:dyDescent="0.2">
      <c r="A369" s="52" t="s">
        <v>51</v>
      </c>
      <c r="B369" s="52" t="s">
        <v>52</v>
      </c>
      <c r="C369" s="50"/>
      <c r="D369" s="50"/>
      <c r="E369" s="50"/>
      <c r="F369" s="50"/>
      <c r="G369" s="50"/>
      <c r="H369" s="59" t="s">
        <v>19</v>
      </c>
      <c r="I369" s="59" t="s">
        <v>19</v>
      </c>
    </row>
    <row r="370" spans="1:9" ht="12.75" x14ac:dyDescent="0.2">
      <c r="A370" s="52" t="s">
        <v>52</v>
      </c>
      <c r="B370" s="52" t="s">
        <v>53</v>
      </c>
      <c r="C370" s="50"/>
      <c r="D370" s="50"/>
      <c r="E370" s="50"/>
      <c r="F370" s="50"/>
      <c r="G370" s="50"/>
      <c r="H370" s="59" t="s">
        <v>19</v>
      </c>
      <c r="I370" s="59" t="s">
        <v>19</v>
      </c>
    </row>
    <row r="371" spans="1:9" ht="12.75" x14ac:dyDescent="0.2">
      <c r="A371" s="52" t="s">
        <v>53</v>
      </c>
      <c r="B371" s="52" t="s">
        <v>54</v>
      </c>
      <c r="C371" s="50"/>
      <c r="D371" s="50"/>
      <c r="E371" s="50"/>
      <c r="F371" s="50"/>
      <c r="G371" s="50"/>
      <c r="H371" s="59" t="s">
        <v>19</v>
      </c>
      <c r="I371" s="59" t="s">
        <v>19</v>
      </c>
    </row>
    <row r="372" spans="1:9" ht="12.75" x14ac:dyDescent="0.2">
      <c r="A372" s="52" t="s">
        <v>54</v>
      </c>
      <c r="B372" s="52" t="s">
        <v>55</v>
      </c>
      <c r="C372" s="50"/>
      <c r="D372" s="50"/>
      <c r="E372" s="50"/>
      <c r="F372" s="50"/>
      <c r="G372" s="50"/>
      <c r="H372" s="59" t="s">
        <v>19</v>
      </c>
      <c r="I372" s="59" t="s">
        <v>19</v>
      </c>
    </row>
    <row r="373" spans="1:9" ht="12.75" x14ac:dyDescent="0.2">
      <c r="A373" s="52" t="s">
        <v>55</v>
      </c>
      <c r="B373" s="52" t="s">
        <v>56</v>
      </c>
      <c r="C373" s="50"/>
      <c r="D373" s="50"/>
      <c r="E373" s="50"/>
      <c r="F373" s="50"/>
      <c r="G373" s="50"/>
      <c r="H373" s="59" t="s">
        <v>19</v>
      </c>
      <c r="I373" s="59" t="s">
        <v>19</v>
      </c>
    </row>
    <row r="374" spans="1:9" ht="12.75" x14ac:dyDescent="0.2">
      <c r="A374" s="52" t="s">
        <v>56</v>
      </c>
      <c r="B374" s="52" t="s">
        <v>57</v>
      </c>
      <c r="C374" s="59" t="s">
        <v>19</v>
      </c>
      <c r="D374" s="59" t="s">
        <v>19</v>
      </c>
      <c r="E374" s="59" t="s">
        <v>19</v>
      </c>
      <c r="F374" s="59" t="s">
        <v>19</v>
      </c>
      <c r="G374" s="59" t="s">
        <v>19</v>
      </c>
      <c r="H374" s="59" t="s">
        <v>19</v>
      </c>
      <c r="I374" s="59" t="s">
        <v>19</v>
      </c>
    </row>
    <row r="375" spans="1:9" ht="12.75" x14ac:dyDescent="0.2">
      <c r="A375" s="52" t="s">
        <v>57</v>
      </c>
      <c r="B375" s="52" t="s">
        <v>58</v>
      </c>
      <c r="C375" s="59" t="s">
        <v>19</v>
      </c>
      <c r="D375" s="59" t="s">
        <v>19</v>
      </c>
      <c r="E375" s="59" t="s">
        <v>19</v>
      </c>
      <c r="F375" s="59" t="s">
        <v>19</v>
      </c>
      <c r="G375" s="59" t="s">
        <v>19</v>
      </c>
      <c r="H375" s="59" t="s">
        <v>19</v>
      </c>
      <c r="I375" s="59" t="s">
        <v>19</v>
      </c>
    </row>
    <row r="376" spans="1:9" ht="12.75" x14ac:dyDescent="0.2">
      <c r="A376" s="52" t="s">
        <v>58</v>
      </c>
      <c r="B376" s="52" t="s">
        <v>59</v>
      </c>
      <c r="C376" s="59" t="s">
        <v>19</v>
      </c>
      <c r="D376" s="59" t="s">
        <v>19</v>
      </c>
      <c r="E376" s="59" t="s">
        <v>19</v>
      </c>
      <c r="F376" s="59" t="s">
        <v>19</v>
      </c>
      <c r="G376" s="59" t="s">
        <v>19</v>
      </c>
      <c r="H376" s="59" t="s">
        <v>19</v>
      </c>
      <c r="I376" s="59" t="s">
        <v>19</v>
      </c>
    </row>
    <row r="377" spans="1:9" ht="12.75" x14ac:dyDescent="0.2">
      <c r="A377" s="52" t="s">
        <v>59</v>
      </c>
      <c r="B377" s="52" t="s">
        <v>60</v>
      </c>
      <c r="C377" s="59" t="s">
        <v>19</v>
      </c>
      <c r="D377" s="59" t="s">
        <v>19</v>
      </c>
      <c r="E377" s="59" t="s">
        <v>19</v>
      </c>
      <c r="F377" s="59" t="s">
        <v>19</v>
      </c>
      <c r="G377" s="59" t="s">
        <v>19</v>
      </c>
      <c r="H377" s="59" t="s">
        <v>19</v>
      </c>
      <c r="I377" s="59" t="s">
        <v>19</v>
      </c>
    </row>
    <row r="378" spans="1:9" ht="12.75" x14ac:dyDescent="0.2">
      <c r="A378" s="52" t="s">
        <v>60</v>
      </c>
      <c r="B378" s="52" t="s">
        <v>61</v>
      </c>
      <c r="C378" s="59" t="s">
        <v>19</v>
      </c>
      <c r="D378" s="59" t="s">
        <v>19</v>
      </c>
      <c r="E378" s="59" t="s">
        <v>19</v>
      </c>
      <c r="F378" s="59" t="s">
        <v>19</v>
      </c>
      <c r="G378" s="59" t="s">
        <v>19</v>
      </c>
      <c r="H378" s="59" t="s">
        <v>19</v>
      </c>
      <c r="I378" s="59" t="s">
        <v>19</v>
      </c>
    </row>
    <row r="379" spans="1:9" ht="12.75" x14ac:dyDescent="0.2">
      <c r="A379" s="52" t="s">
        <v>61</v>
      </c>
      <c r="B379" s="52" t="s">
        <v>62</v>
      </c>
      <c r="C379" s="59" t="s">
        <v>19</v>
      </c>
      <c r="D379" s="59" t="s">
        <v>19</v>
      </c>
      <c r="E379" s="59" t="s">
        <v>19</v>
      </c>
      <c r="F379" s="59" t="s">
        <v>19</v>
      </c>
      <c r="G379" s="59" t="s">
        <v>19</v>
      </c>
      <c r="H379" s="59" t="s">
        <v>19</v>
      </c>
      <c r="I379" s="59" t="s">
        <v>19</v>
      </c>
    </row>
    <row r="380" spans="1:9" ht="12.75" x14ac:dyDescent="0.2">
      <c r="A380" s="52" t="s">
        <v>62</v>
      </c>
      <c r="B380" s="52" t="s">
        <v>63</v>
      </c>
      <c r="C380" s="59" t="s">
        <v>19</v>
      </c>
      <c r="D380" s="59" t="s">
        <v>19</v>
      </c>
      <c r="E380" s="59" t="s">
        <v>19</v>
      </c>
      <c r="F380" s="59" t="s">
        <v>19</v>
      </c>
      <c r="G380" s="59" t="s">
        <v>19</v>
      </c>
      <c r="H380" s="59" t="s">
        <v>19</v>
      </c>
      <c r="I380" s="59" t="s">
        <v>19</v>
      </c>
    </row>
    <row r="381" spans="1:9" ht="12.75" x14ac:dyDescent="0.2">
      <c r="A381" s="52" t="s">
        <v>63</v>
      </c>
      <c r="B381" s="52" t="s">
        <v>64</v>
      </c>
      <c r="C381" s="59" t="s">
        <v>19</v>
      </c>
      <c r="D381" s="59" t="s">
        <v>19</v>
      </c>
      <c r="E381" s="59" t="s">
        <v>19</v>
      </c>
      <c r="F381" s="59" t="s">
        <v>19</v>
      </c>
      <c r="G381" s="59" t="s">
        <v>19</v>
      </c>
      <c r="H381" s="59" t="s">
        <v>19</v>
      </c>
      <c r="I381" s="59" t="s">
        <v>19</v>
      </c>
    </row>
    <row r="382" spans="1:9" ht="12.75" x14ac:dyDescent="0.2">
      <c r="A382" s="52" t="s">
        <v>64</v>
      </c>
      <c r="B382" s="52" t="s">
        <v>65</v>
      </c>
      <c r="C382" s="59" t="s">
        <v>19</v>
      </c>
      <c r="D382" s="59" t="s">
        <v>19</v>
      </c>
      <c r="E382" s="59" t="s">
        <v>19</v>
      </c>
      <c r="F382" s="59" t="s">
        <v>19</v>
      </c>
      <c r="G382" s="59" t="s">
        <v>19</v>
      </c>
      <c r="H382" s="50"/>
      <c r="I382" s="59" t="s">
        <v>19</v>
      </c>
    </row>
    <row r="383" spans="1:9" ht="12.75" x14ac:dyDescent="0.2">
      <c r="A383" s="52" t="s">
        <v>65</v>
      </c>
      <c r="B383" s="52" t="s">
        <v>66</v>
      </c>
      <c r="C383" s="59" t="s">
        <v>19</v>
      </c>
      <c r="D383" s="59" t="s">
        <v>19</v>
      </c>
      <c r="E383" s="59" t="s">
        <v>19</v>
      </c>
      <c r="F383" s="59" t="s">
        <v>19</v>
      </c>
      <c r="G383" s="59" t="s">
        <v>19</v>
      </c>
      <c r="H383" s="50"/>
      <c r="I383" s="59" t="s">
        <v>19</v>
      </c>
    </row>
    <row r="384" spans="1:9" ht="12.75" x14ac:dyDescent="0.2">
      <c r="A384" s="52" t="s">
        <v>66</v>
      </c>
      <c r="B384" s="52" t="s">
        <v>67</v>
      </c>
      <c r="C384" s="59" t="s">
        <v>19</v>
      </c>
      <c r="D384" s="59" t="s">
        <v>19</v>
      </c>
      <c r="E384" s="59" t="s">
        <v>19</v>
      </c>
      <c r="F384" s="59" t="s">
        <v>19</v>
      </c>
      <c r="G384" s="59" t="s">
        <v>19</v>
      </c>
      <c r="H384" s="50"/>
      <c r="I384" s="50"/>
    </row>
    <row r="385" spans="1:9" ht="12.75" x14ac:dyDescent="0.2">
      <c r="A385" s="52" t="s">
        <v>67</v>
      </c>
      <c r="B385" s="52" t="s">
        <v>68</v>
      </c>
      <c r="C385" s="59" t="s">
        <v>19</v>
      </c>
      <c r="D385" s="59" t="s">
        <v>19</v>
      </c>
      <c r="E385" s="59" t="s">
        <v>19</v>
      </c>
      <c r="F385" s="59" t="s">
        <v>19</v>
      </c>
      <c r="G385" s="59" t="s">
        <v>19</v>
      </c>
      <c r="H385" s="50"/>
      <c r="I385" s="50"/>
    </row>
    <row r="386" spans="1:9" ht="12.75" x14ac:dyDescent="0.2">
      <c r="A386" s="52" t="s">
        <v>68</v>
      </c>
      <c r="B386" s="52" t="s">
        <v>69</v>
      </c>
      <c r="C386" s="50"/>
      <c r="D386" s="50"/>
      <c r="E386" s="50"/>
      <c r="F386" s="50"/>
      <c r="G386" s="50"/>
      <c r="H386" s="50"/>
      <c r="I386" s="50"/>
    </row>
    <row r="387" spans="1:9" ht="12.75" x14ac:dyDescent="0.2">
      <c r="A387" s="52" t="s">
        <v>69</v>
      </c>
      <c r="B387" s="52" t="s">
        <v>70</v>
      </c>
      <c r="C387" s="50"/>
      <c r="D387" s="50"/>
      <c r="E387" s="50"/>
      <c r="F387" s="50"/>
      <c r="G387" s="50"/>
      <c r="H387" s="50"/>
      <c r="I387" s="50"/>
    </row>
  </sheetData>
  <mergeCells count="27">
    <mergeCell ref="A1:Q1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03:I203"/>
    <mergeCell ref="A16:C16"/>
    <mergeCell ref="A17:I17"/>
    <mergeCell ref="A48:I48"/>
    <mergeCell ref="A79:I79"/>
    <mergeCell ref="A110:I110"/>
    <mergeCell ref="A141:I141"/>
    <mergeCell ref="A172:I172"/>
    <mergeCell ref="A234:I234"/>
    <mergeCell ref="A265:I265"/>
    <mergeCell ref="A296:I296"/>
    <mergeCell ref="A327:I327"/>
    <mergeCell ref="A358:I358"/>
  </mergeCells>
  <conditionalFormatting sqref="G3:G15">
    <cfRule type="cellIs" dxfId="1407" priority="1" operator="greaterThan">
      <formula>0</formula>
    </cfRule>
  </conditionalFormatting>
  <conditionalFormatting sqref="H3:H15">
    <cfRule type="cellIs" dxfId="1406" priority="2" operator="greaterThan">
      <formula>0</formula>
    </cfRule>
  </conditionalFormatting>
  <conditionalFormatting sqref="I3:I15">
    <cfRule type="cellIs" dxfId="1405" priority="3" operator="greaterThan">
      <formula>0</formula>
    </cfRule>
  </conditionalFormatting>
  <conditionalFormatting sqref="J3:J15">
    <cfRule type="cellIs" dxfId="1404" priority="4" operator="greaterThan">
      <formula>0</formula>
    </cfRule>
  </conditionalFormatting>
  <conditionalFormatting sqref="K3:K15">
    <cfRule type="cellIs" dxfId="1403" priority="5" operator="greaterThan">
      <formula>0</formula>
    </cfRule>
  </conditionalFormatting>
  <conditionalFormatting sqref="L3:L15">
    <cfRule type="cellIs" dxfId="1402" priority="6" operator="greaterThan">
      <formula>0</formula>
    </cfRule>
  </conditionalFormatting>
  <conditionalFormatting sqref="M3:M15">
    <cfRule type="cellIs" dxfId="1401" priority="7" operator="greaterThan">
      <formula>0</formula>
    </cfRule>
  </conditionalFormatting>
  <conditionalFormatting sqref="N3:N15">
    <cfRule type="cellIs" dxfId="1400" priority="8" operator="greaterThan">
      <formula>0</formula>
    </cfRule>
  </conditionalFormatting>
  <conditionalFormatting sqref="O3:O15">
    <cfRule type="cellIs" dxfId="1399" priority="9" operator="greaterThan">
      <formula>0</formula>
    </cfRule>
  </conditionalFormatting>
  <conditionalFormatting sqref="P3:P15">
    <cfRule type="cellIs" dxfId="1398" priority="10" operator="greaterThan">
      <formula>0</formula>
    </cfRule>
  </conditionalFormatting>
  <conditionalFormatting sqref="Q3:Q15">
    <cfRule type="cellIs" dxfId="1397" priority="11" operator="greaterThan">
      <formula>0</formula>
    </cfRule>
  </conditionalFormatting>
  <conditionalFormatting sqref="C19:I46 C50:I77 C81:I108 C112:I139 C143:I170 C174:I201 C205:I232 C236:I263 C267:I294 C298:I325 C329:I356 C360:I387">
    <cfRule type="cellIs" dxfId="1396" priority="12" operator="equal">
      <formula>"Am. fotball"</formula>
    </cfRule>
  </conditionalFormatting>
  <conditionalFormatting sqref="C19:I46 C50:I77 C81:I108 C112:I139 C143:I170 C174:I201 C205:I232 C236:I263 C267:I294 C298:I325 C329:I356 C360:I387">
    <cfRule type="containsText" dxfId="1395" priority="13" operator="containsText" text="Baseball">
      <formula>NOT(ISERROR(SEARCH(("Baseball"),(C19))))</formula>
    </cfRule>
  </conditionalFormatting>
  <conditionalFormatting sqref="C19:I46 C50:I77 C81:I108 C112:I139 C143:I170 C174:I201 C205:I232 C236:I263 C267:I294 C298:I325 C329:I356 C360:I387">
    <cfRule type="cellIs" dxfId="1394" priority="14" operator="equal">
      <formula>"Cricket"</formula>
    </cfRule>
  </conditionalFormatting>
  <conditionalFormatting sqref="C19:I46 C50:I77 C81:I108 C112:I139 C143:I170 C174:I201 C205:I232 C236:I263 C267:I294 C298:I325 C329:I356 C360:I387">
    <cfRule type="cellIs" dxfId="1393" priority="15" operator="equal">
      <formula>"Fotball"</formula>
    </cfRule>
  </conditionalFormatting>
  <conditionalFormatting sqref="C19:I46 C50:I77 C81:I108 C112:I139 C143:I170 C174:I201 C205:I232 C236:I263 C267:I294 C298:I325 C329:I356 C360:I387">
    <cfRule type="cellIs" dxfId="1392" priority="16" operator="equal">
      <formula>"Friidrett"</formula>
    </cfRule>
  </conditionalFormatting>
  <conditionalFormatting sqref="C19:I46 C50:I77 C81:I108 C112:I139 C143:I170 C174:I201 C205:I232 C236:I263 C267:I294 C298:I325 C329:I356 C360:I387">
    <cfRule type="cellIs" dxfId="1391" priority="17" operator="equal">
      <formula>"Lacrosse"</formula>
    </cfRule>
  </conditionalFormatting>
  <conditionalFormatting sqref="C19:I46 C50:I77 C81:I108 C112:I139 C143:I170 C174:I201 C205:I232 C236:I263 C267:I294 C298:I325 C329:I356 C360:I387">
    <cfRule type="cellIs" dxfId="1390" priority="18" operator="equal">
      <formula>"Landhockey"</formula>
    </cfRule>
  </conditionalFormatting>
  <conditionalFormatting sqref="C19:I46 C50:I77 C81:I108 C112:I139 C143:I170 C174:I201 C205:I232 C236:I263 C267:I294 C298:I325 C329:I356 C360:I387">
    <cfRule type="cellIs" dxfId="1389" priority="19" operator="equal">
      <formula>"Rugby"</formula>
    </cfRule>
  </conditionalFormatting>
  <conditionalFormatting sqref="C19:I46 C50:I77 C81:I108 C112:I139 C143:I170 C174:I201 C205:I232 C236:I263 C267:I294 C298:I325 C329:I356 C360:I387">
    <cfRule type="cellIs" dxfId="1388" priority="20" operator="equal">
      <formula>"Tennis"</formula>
    </cfRule>
  </conditionalFormatting>
  <conditionalFormatting sqref="C19:I46 C50:I77 C81:I108 C112:I139 C143:I170 C174:I201 C205:I232 C236:I263 C267:I294 C298:I325 C329:I356 C360:I387">
    <cfRule type="cellIs" dxfId="1387" priority="21" operator="equal">
      <formula>"OBIK"</formula>
    </cfRule>
  </conditionalFormatting>
  <conditionalFormatting sqref="C19:I46 C50:I77 C81:I108 C112:I139 C143:I170 C174:I201 C205:I232 C236:I263 C267:I294 C298:I325 C329:I356 C360:I387">
    <cfRule type="containsText" dxfId="1386" priority="22" operator="containsText" text="tiltak">
      <formula>NOT(ISERROR(SEARCH(("tiltak"),(C19))))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topLeftCell="B1" workbookViewId="0">
      <selection activeCell="T35" sqref="T35"/>
    </sheetView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Furuset "Trimmen"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8.625</v>
      </c>
      <c r="K3" s="42">
        <f t="shared" si="0"/>
        <v>0</v>
      </c>
      <c r="L3" s="42">
        <f t="shared" si="0"/>
        <v>0</v>
      </c>
      <c r="M3" s="42">
        <f t="shared" si="0"/>
        <v>3</v>
      </c>
      <c r="N3" s="42">
        <f t="shared" si="0"/>
        <v>0</v>
      </c>
      <c r="O3" s="42">
        <f t="shared" si="0"/>
        <v>0</v>
      </c>
      <c r="P3" s="42">
        <f t="shared" si="0"/>
        <v>0.875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8.625</v>
      </c>
      <c r="K7" s="46">
        <f t="shared" si="4"/>
        <v>0</v>
      </c>
      <c r="L7" s="46">
        <f t="shared" si="4"/>
        <v>0</v>
      </c>
      <c r="M7" s="46">
        <f t="shared" si="4"/>
        <v>3</v>
      </c>
      <c r="N7" s="46">
        <f t="shared" si="4"/>
        <v>0</v>
      </c>
      <c r="O7" s="46">
        <f t="shared" si="4"/>
        <v>0</v>
      </c>
      <c r="P7" s="46">
        <f t="shared" si="4"/>
        <v>0.875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125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80" t="s">
        <v>338</v>
      </c>
      <c r="O9" s="69"/>
      <c r="P9" s="69"/>
      <c r="Q9" s="69"/>
      <c r="R9" s="69"/>
      <c r="S9" s="69"/>
      <c r="T9" s="69"/>
      <c r="U9" s="69"/>
      <c r="V9" s="70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  <c r="N10" s="48" t="s">
        <v>30</v>
      </c>
      <c r="O10" s="48" t="s">
        <v>31</v>
      </c>
      <c r="P10" s="48" t="s">
        <v>32</v>
      </c>
      <c r="Q10" s="48" t="s">
        <v>33</v>
      </c>
      <c r="R10" s="48" t="s">
        <v>34</v>
      </c>
      <c r="S10" s="48" t="s">
        <v>35</v>
      </c>
      <c r="T10" s="48" t="s">
        <v>36</v>
      </c>
      <c r="U10" s="48" t="s">
        <v>37</v>
      </c>
      <c r="V10" s="48" t="s">
        <v>38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  <c r="N11" s="52" t="s">
        <v>40</v>
      </c>
      <c r="O11" s="52" t="s">
        <v>41</v>
      </c>
      <c r="P11" s="50"/>
      <c r="Q11" s="50"/>
      <c r="R11" s="50"/>
      <c r="S11" s="50"/>
      <c r="T11" s="50"/>
      <c r="U11" s="50"/>
      <c r="V11" s="50"/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  <c r="N12" s="52" t="s">
        <v>41</v>
      </c>
      <c r="O12" s="52" t="s">
        <v>42</v>
      </c>
      <c r="P12" s="50"/>
      <c r="Q12" s="50"/>
      <c r="R12" s="50"/>
      <c r="S12" s="50"/>
      <c r="T12" s="50"/>
      <c r="U12" s="50"/>
      <c r="V12" s="50"/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  <c r="N13" s="52" t="s">
        <v>42</v>
      </c>
      <c r="O13" s="52" t="s">
        <v>43</v>
      </c>
      <c r="P13" s="50"/>
      <c r="Q13" s="50"/>
      <c r="R13" s="50"/>
      <c r="S13" s="50"/>
      <c r="T13" s="50"/>
      <c r="U13" s="53" t="s">
        <v>11</v>
      </c>
      <c r="V13" s="50"/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  <c r="N14" s="52" t="s">
        <v>43</v>
      </c>
      <c r="O14" s="52" t="s">
        <v>44</v>
      </c>
      <c r="P14" s="50"/>
      <c r="Q14" s="50"/>
      <c r="R14" s="50"/>
      <c r="S14" s="50"/>
      <c r="T14" s="50"/>
      <c r="U14" s="53" t="s">
        <v>11</v>
      </c>
      <c r="V14" s="50"/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12.5</v>
      </c>
      <c r="N15" s="52" t="s">
        <v>44</v>
      </c>
      <c r="O15" s="52" t="s">
        <v>46</v>
      </c>
      <c r="P15" s="50"/>
      <c r="Q15" s="50"/>
      <c r="R15" s="50"/>
      <c r="S15" s="50"/>
      <c r="T15" s="50"/>
      <c r="U15" s="53" t="s">
        <v>11</v>
      </c>
      <c r="V15" s="53" t="s">
        <v>11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  <c r="N16" s="52" t="s">
        <v>46</v>
      </c>
      <c r="O16" s="52" t="s">
        <v>48</v>
      </c>
      <c r="P16" s="50"/>
      <c r="Q16" s="50"/>
      <c r="R16" s="50"/>
      <c r="S16" s="50"/>
      <c r="T16" s="50"/>
      <c r="U16" s="53" t="s">
        <v>11</v>
      </c>
      <c r="V16" s="53" t="s">
        <v>11</v>
      </c>
    </row>
    <row r="17" spans="1:22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9" t="s">
        <v>15</v>
      </c>
      <c r="N17" s="52" t="s">
        <v>48</v>
      </c>
      <c r="O17" s="52" t="s">
        <v>49</v>
      </c>
      <c r="P17" s="50"/>
      <c r="Q17" s="50"/>
      <c r="R17" s="50"/>
      <c r="S17" s="50"/>
      <c r="T17" s="50"/>
      <c r="U17" s="53" t="s">
        <v>11</v>
      </c>
      <c r="V17" s="59" t="s">
        <v>15</v>
      </c>
    </row>
    <row r="18" spans="1:22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9" t="s">
        <v>15</v>
      </c>
      <c r="N18" s="52" t="s">
        <v>49</v>
      </c>
      <c r="O18" s="52" t="s">
        <v>50</v>
      </c>
      <c r="P18" s="50"/>
      <c r="Q18" s="50"/>
      <c r="R18" s="50"/>
      <c r="S18" s="50"/>
      <c r="T18" s="50"/>
      <c r="U18" s="53" t="s">
        <v>11</v>
      </c>
      <c r="V18" s="59" t="s">
        <v>15</v>
      </c>
    </row>
    <row r="19" spans="1:22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9" t="s">
        <v>15</v>
      </c>
      <c r="N19" s="52" t="s">
        <v>50</v>
      </c>
      <c r="O19" s="52" t="s">
        <v>51</v>
      </c>
      <c r="P19" s="50"/>
      <c r="Q19" s="50"/>
      <c r="R19" s="50"/>
      <c r="S19" s="50"/>
      <c r="T19" s="50"/>
      <c r="U19" s="53" t="s">
        <v>11</v>
      </c>
      <c r="V19" s="59" t="s">
        <v>15</v>
      </c>
    </row>
    <row r="20" spans="1:22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9" t="s">
        <v>15</v>
      </c>
      <c r="N20" s="52" t="s">
        <v>51</v>
      </c>
      <c r="O20" s="52" t="s">
        <v>52</v>
      </c>
      <c r="P20" s="50"/>
      <c r="Q20" s="50"/>
      <c r="R20" s="50"/>
      <c r="S20" s="50"/>
      <c r="T20" s="50"/>
      <c r="U20" s="53" t="s">
        <v>11</v>
      </c>
      <c r="V20" s="59" t="s">
        <v>15</v>
      </c>
    </row>
    <row r="21" spans="1:22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9" t="s">
        <v>15</v>
      </c>
      <c r="N21" s="52" t="s">
        <v>52</v>
      </c>
      <c r="O21" s="52" t="s">
        <v>53</v>
      </c>
      <c r="P21" s="50"/>
      <c r="Q21" s="50"/>
      <c r="R21" s="50"/>
      <c r="S21" s="50"/>
      <c r="T21" s="50"/>
      <c r="U21" s="53" t="s">
        <v>11</v>
      </c>
      <c r="V21" s="59" t="s">
        <v>15</v>
      </c>
    </row>
    <row r="22" spans="1:22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9" t="s">
        <v>15</v>
      </c>
      <c r="N22" s="52" t="s">
        <v>53</v>
      </c>
      <c r="O22" s="52" t="s">
        <v>54</v>
      </c>
      <c r="P22" s="50"/>
      <c r="Q22" s="50"/>
      <c r="R22" s="50"/>
      <c r="S22" s="50"/>
      <c r="T22" s="50"/>
      <c r="U22" s="53" t="s">
        <v>11</v>
      </c>
      <c r="V22" s="59" t="s">
        <v>15</v>
      </c>
    </row>
    <row r="23" spans="1:22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9" t="s">
        <v>15</v>
      </c>
      <c r="N23" s="52" t="s">
        <v>54</v>
      </c>
      <c r="O23" s="52" t="s">
        <v>55</v>
      </c>
      <c r="P23" s="50"/>
      <c r="Q23" s="50"/>
      <c r="R23" s="50"/>
      <c r="S23" s="50"/>
      <c r="T23" s="50"/>
      <c r="U23" s="53" t="s">
        <v>11</v>
      </c>
      <c r="V23" s="59" t="s">
        <v>15</v>
      </c>
    </row>
    <row r="24" spans="1:22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9" t="s">
        <v>15</v>
      </c>
      <c r="N24" s="52" t="s">
        <v>55</v>
      </c>
      <c r="O24" s="52" t="s">
        <v>56</v>
      </c>
      <c r="P24" s="50"/>
      <c r="Q24" s="50"/>
      <c r="R24" s="50"/>
      <c r="S24" s="50"/>
      <c r="T24" s="50"/>
      <c r="U24" s="53" t="s">
        <v>11</v>
      </c>
      <c r="V24" s="59" t="s">
        <v>15</v>
      </c>
    </row>
    <row r="25" spans="1:22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  <c r="N25" s="52" t="s">
        <v>56</v>
      </c>
      <c r="O25" s="52" t="s">
        <v>57</v>
      </c>
      <c r="P25" s="53" t="s">
        <v>11</v>
      </c>
      <c r="Q25" s="53" t="s">
        <v>11</v>
      </c>
      <c r="R25" s="53" t="s">
        <v>11</v>
      </c>
      <c r="S25" s="53" t="s">
        <v>11</v>
      </c>
      <c r="T25" s="53" t="s">
        <v>11</v>
      </c>
      <c r="U25" s="53" t="s">
        <v>11</v>
      </c>
      <c r="V25" s="53" t="s">
        <v>11</v>
      </c>
    </row>
    <row r="26" spans="1:22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  <c r="N26" s="52" t="s">
        <v>57</v>
      </c>
      <c r="O26" s="52" t="s">
        <v>58</v>
      </c>
      <c r="P26" s="53" t="s">
        <v>11</v>
      </c>
      <c r="Q26" s="53" t="s">
        <v>11</v>
      </c>
      <c r="R26" s="53" t="s">
        <v>11</v>
      </c>
      <c r="S26" s="53" t="s">
        <v>11</v>
      </c>
      <c r="T26" s="53" t="s">
        <v>11</v>
      </c>
      <c r="U26" s="53" t="s">
        <v>11</v>
      </c>
      <c r="V26" s="53" t="s">
        <v>11</v>
      </c>
    </row>
    <row r="27" spans="1:22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  <c r="N27" s="52" t="s">
        <v>58</v>
      </c>
      <c r="O27" s="52" t="s">
        <v>59</v>
      </c>
      <c r="P27" s="53" t="s">
        <v>11</v>
      </c>
      <c r="Q27" s="53" t="s">
        <v>11</v>
      </c>
      <c r="R27" s="53" t="s">
        <v>11</v>
      </c>
      <c r="S27" s="53" t="s">
        <v>11</v>
      </c>
      <c r="T27" s="53" t="s">
        <v>11</v>
      </c>
      <c r="U27" s="53" t="s">
        <v>11</v>
      </c>
      <c r="V27" s="53" t="s">
        <v>11</v>
      </c>
    </row>
    <row r="28" spans="1:22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  <c r="N28" s="52" t="s">
        <v>59</v>
      </c>
      <c r="O28" s="52" t="s">
        <v>60</v>
      </c>
      <c r="P28" s="53" t="s">
        <v>11</v>
      </c>
      <c r="Q28" s="53" t="s">
        <v>11</v>
      </c>
      <c r="R28" s="53" t="s">
        <v>11</v>
      </c>
      <c r="S28" s="53" t="s">
        <v>11</v>
      </c>
      <c r="T28" s="53" t="s">
        <v>11</v>
      </c>
      <c r="U28" s="53" t="s">
        <v>11</v>
      </c>
      <c r="V28" s="53" t="s">
        <v>11</v>
      </c>
    </row>
    <row r="29" spans="1:22" ht="12.75" x14ac:dyDescent="0.2">
      <c r="A29" s="52" t="s">
        <v>60</v>
      </c>
      <c r="B29" s="52" t="s">
        <v>61</v>
      </c>
      <c r="C29" s="59" t="s">
        <v>15</v>
      </c>
      <c r="D29" s="53" t="s">
        <v>11</v>
      </c>
      <c r="E29" s="53" t="s">
        <v>11</v>
      </c>
      <c r="F29" s="59" t="s">
        <v>15</v>
      </c>
      <c r="G29" s="53" t="s">
        <v>11</v>
      </c>
      <c r="H29" s="53" t="s">
        <v>11</v>
      </c>
      <c r="I29" s="53" t="s">
        <v>11</v>
      </c>
      <c r="N29" s="52" t="s">
        <v>60</v>
      </c>
      <c r="O29" s="52" t="s">
        <v>61</v>
      </c>
      <c r="P29" s="64" t="s">
        <v>339</v>
      </c>
      <c r="Q29" s="53" t="s">
        <v>11</v>
      </c>
      <c r="R29" s="53" t="s">
        <v>11</v>
      </c>
      <c r="S29" s="64" t="s">
        <v>340</v>
      </c>
      <c r="T29" s="53" t="s">
        <v>11</v>
      </c>
      <c r="U29" s="53" t="s">
        <v>11</v>
      </c>
      <c r="V29" s="53" t="s">
        <v>11</v>
      </c>
    </row>
    <row r="30" spans="1:22" ht="12.75" x14ac:dyDescent="0.2">
      <c r="A30" s="52" t="s">
        <v>61</v>
      </c>
      <c r="B30" s="52" t="s">
        <v>62</v>
      </c>
      <c r="C30" s="59" t="s">
        <v>15</v>
      </c>
      <c r="D30" s="53" t="s">
        <v>11</v>
      </c>
      <c r="E30" s="59" t="s">
        <v>21</v>
      </c>
      <c r="F30" s="59" t="s">
        <v>15</v>
      </c>
      <c r="G30" s="53" t="s">
        <v>11</v>
      </c>
      <c r="H30" s="53" t="s">
        <v>11</v>
      </c>
      <c r="I30" s="53" t="s">
        <v>11</v>
      </c>
      <c r="N30" s="52" t="s">
        <v>61</v>
      </c>
      <c r="O30" s="52" t="s">
        <v>62</v>
      </c>
      <c r="P30" s="64" t="s">
        <v>339</v>
      </c>
      <c r="Q30" s="53" t="s">
        <v>11</v>
      </c>
      <c r="R30" s="59" t="s">
        <v>21</v>
      </c>
      <c r="S30" s="64" t="s">
        <v>340</v>
      </c>
      <c r="T30" s="53" t="s">
        <v>11</v>
      </c>
      <c r="U30" s="53" t="s">
        <v>11</v>
      </c>
      <c r="V30" s="53" t="s">
        <v>11</v>
      </c>
    </row>
    <row r="31" spans="1:22" ht="12.75" x14ac:dyDescent="0.2">
      <c r="A31" s="52" t="s">
        <v>62</v>
      </c>
      <c r="B31" s="52" t="s">
        <v>63</v>
      </c>
      <c r="C31" s="59" t="s">
        <v>15</v>
      </c>
      <c r="D31" s="53" t="s">
        <v>11</v>
      </c>
      <c r="E31" s="59" t="s">
        <v>21</v>
      </c>
      <c r="F31" s="59" t="s">
        <v>15</v>
      </c>
      <c r="G31" s="53" t="s">
        <v>11</v>
      </c>
      <c r="H31" s="53" t="s">
        <v>11</v>
      </c>
      <c r="I31" s="53" t="s">
        <v>11</v>
      </c>
      <c r="N31" s="52" t="s">
        <v>62</v>
      </c>
      <c r="O31" s="52" t="s">
        <v>63</v>
      </c>
      <c r="P31" s="64" t="s">
        <v>339</v>
      </c>
      <c r="Q31" s="53" t="s">
        <v>11</v>
      </c>
      <c r="R31" s="59" t="s">
        <v>21</v>
      </c>
      <c r="S31" s="64" t="s">
        <v>340</v>
      </c>
      <c r="T31" s="53" t="s">
        <v>11</v>
      </c>
      <c r="U31" s="53" t="s">
        <v>11</v>
      </c>
      <c r="V31" s="53" t="s">
        <v>11</v>
      </c>
    </row>
    <row r="32" spans="1:22" ht="12.75" x14ac:dyDescent="0.2">
      <c r="A32" s="52" t="s">
        <v>63</v>
      </c>
      <c r="B32" s="52" t="s">
        <v>64</v>
      </c>
      <c r="C32" s="59" t="s">
        <v>15</v>
      </c>
      <c r="D32" s="53" t="s">
        <v>11</v>
      </c>
      <c r="E32" s="59" t="s">
        <v>21</v>
      </c>
      <c r="F32" s="59" t="s">
        <v>15</v>
      </c>
      <c r="G32" s="53" t="s">
        <v>11</v>
      </c>
      <c r="H32" s="53" t="s">
        <v>11</v>
      </c>
      <c r="I32" s="53" t="s">
        <v>11</v>
      </c>
      <c r="N32" s="52" t="s">
        <v>63</v>
      </c>
      <c r="O32" s="52" t="s">
        <v>64</v>
      </c>
      <c r="P32" s="64" t="s">
        <v>339</v>
      </c>
      <c r="Q32" s="53" t="s">
        <v>11</v>
      </c>
      <c r="R32" s="59" t="s">
        <v>21</v>
      </c>
      <c r="S32" s="64" t="s">
        <v>340</v>
      </c>
      <c r="T32" s="53" t="s">
        <v>11</v>
      </c>
      <c r="U32" s="53" t="s">
        <v>11</v>
      </c>
      <c r="V32" s="53" t="s">
        <v>11</v>
      </c>
    </row>
    <row r="33" spans="1:22" ht="12.75" x14ac:dyDescent="0.2">
      <c r="A33" s="52" t="s">
        <v>64</v>
      </c>
      <c r="B33" s="52" t="s">
        <v>65</v>
      </c>
      <c r="C33" s="59" t="s">
        <v>15</v>
      </c>
      <c r="D33" s="53" t="s">
        <v>11</v>
      </c>
      <c r="E33" s="59" t="s">
        <v>21</v>
      </c>
      <c r="F33" s="59" t="s">
        <v>15</v>
      </c>
      <c r="G33" s="53" t="s">
        <v>11</v>
      </c>
      <c r="H33" s="50"/>
      <c r="I33" s="53" t="s">
        <v>11</v>
      </c>
      <c r="N33" s="52" t="s">
        <v>64</v>
      </c>
      <c r="O33" s="52" t="s">
        <v>65</v>
      </c>
      <c r="P33" s="64" t="s">
        <v>339</v>
      </c>
      <c r="Q33" s="53" t="s">
        <v>11</v>
      </c>
      <c r="R33" s="59" t="s">
        <v>21</v>
      </c>
      <c r="S33" s="64" t="s">
        <v>339</v>
      </c>
      <c r="T33" s="53" t="s">
        <v>11</v>
      </c>
      <c r="U33" s="50"/>
      <c r="V33" s="53" t="s">
        <v>11</v>
      </c>
    </row>
    <row r="34" spans="1:22" ht="12.75" x14ac:dyDescent="0.2">
      <c r="A34" s="52" t="s">
        <v>65</v>
      </c>
      <c r="B34" s="52" t="s">
        <v>66</v>
      </c>
      <c r="C34" s="59" t="s">
        <v>15</v>
      </c>
      <c r="D34" s="53" t="s">
        <v>11</v>
      </c>
      <c r="E34" s="59" t="s">
        <v>21</v>
      </c>
      <c r="F34" s="59" t="s">
        <v>15</v>
      </c>
      <c r="G34" s="53" t="s">
        <v>11</v>
      </c>
      <c r="H34" s="50"/>
      <c r="I34" s="53" t="s">
        <v>11</v>
      </c>
      <c r="N34" s="52" t="s">
        <v>65</v>
      </c>
      <c r="O34" s="52" t="s">
        <v>66</v>
      </c>
      <c r="P34" s="64" t="s">
        <v>339</v>
      </c>
      <c r="Q34" s="53" t="s">
        <v>11</v>
      </c>
      <c r="R34" s="59" t="s">
        <v>21</v>
      </c>
      <c r="S34" s="64" t="s">
        <v>339</v>
      </c>
      <c r="T34" s="53" t="s">
        <v>11</v>
      </c>
      <c r="U34" s="50"/>
      <c r="V34" s="53" t="s">
        <v>11</v>
      </c>
    </row>
    <row r="35" spans="1:22" ht="12.75" x14ac:dyDescent="0.2">
      <c r="A35" s="52" t="s">
        <v>66</v>
      </c>
      <c r="B35" s="52" t="s">
        <v>67</v>
      </c>
      <c r="C35" s="59" t="s">
        <v>15</v>
      </c>
      <c r="D35" s="53" t="s">
        <v>11</v>
      </c>
      <c r="E35" s="59" t="s">
        <v>21</v>
      </c>
      <c r="F35" s="59" t="s">
        <v>15</v>
      </c>
      <c r="G35" s="53" t="s">
        <v>11</v>
      </c>
      <c r="H35" s="50"/>
      <c r="I35" s="50"/>
      <c r="N35" s="52" t="s">
        <v>66</v>
      </c>
      <c r="O35" s="52" t="s">
        <v>67</v>
      </c>
      <c r="P35" s="64" t="s">
        <v>339</v>
      </c>
      <c r="Q35" s="53" t="s">
        <v>11</v>
      </c>
      <c r="R35" s="59" t="s">
        <v>21</v>
      </c>
      <c r="S35" s="64" t="s">
        <v>339</v>
      </c>
      <c r="T35" s="53" t="s">
        <v>11</v>
      </c>
      <c r="U35" s="50"/>
      <c r="V35" s="50"/>
    </row>
    <row r="36" spans="1:22" ht="12.75" x14ac:dyDescent="0.2">
      <c r="A36" s="52" t="s">
        <v>67</v>
      </c>
      <c r="B36" s="52" t="s">
        <v>68</v>
      </c>
      <c r="C36" s="59" t="s">
        <v>15</v>
      </c>
      <c r="D36" s="53" t="s">
        <v>11</v>
      </c>
      <c r="E36" s="59" t="s">
        <v>21</v>
      </c>
      <c r="F36" s="59" t="s">
        <v>15</v>
      </c>
      <c r="G36" s="53" t="s">
        <v>11</v>
      </c>
      <c r="H36" s="50"/>
      <c r="I36" s="50"/>
      <c r="N36" s="52" t="s">
        <v>67</v>
      </c>
      <c r="O36" s="52" t="s">
        <v>68</v>
      </c>
      <c r="P36" s="64" t="s">
        <v>339</v>
      </c>
      <c r="Q36" s="53" t="s">
        <v>11</v>
      </c>
      <c r="R36" s="59" t="s">
        <v>21</v>
      </c>
      <c r="S36" s="64" t="s">
        <v>339</v>
      </c>
      <c r="T36" s="53" t="s">
        <v>11</v>
      </c>
      <c r="U36" s="50"/>
      <c r="V36" s="50"/>
    </row>
    <row r="37" spans="1:22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  <c r="N37" s="52" t="s">
        <v>68</v>
      </c>
      <c r="O37" s="52" t="s">
        <v>69</v>
      </c>
      <c r="P37" s="50"/>
      <c r="Q37" s="50"/>
      <c r="R37" s="50"/>
      <c r="S37" s="50"/>
      <c r="T37" s="50"/>
      <c r="U37" s="50"/>
      <c r="V37" s="50"/>
    </row>
    <row r="38" spans="1:22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  <c r="N38" s="52" t="s">
        <v>69</v>
      </c>
      <c r="O38" s="52" t="s">
        <v>70</v>
      </c>
      <c r="P38" s="50"/>
      <c r="Q38" s="50"/>
      <c r="R38" s="50"/>
      <c r="S38" s="50"/>
      <c r="T38" s="50"/>
      <c r="U38" s="50"/>
      <c r="V38" s="50"/>
    </row>
  </sheetData>
  <mergeCells count="9">
    <mergeCell ref="A7:C7"/>
    <mergeCell ref="A8:C8"/>
    <mergeCell ref="A9:I9"/>
    <mergeCell ref="N9:V9"/>
    <mergeCell ref="A1:Q1"/>
    <mergeCell ref="A3:C3"/>
    <mergeCell ref="A4:C4"/>
    <mergeCell ref="A5:C5"/>
    <mergeCell ref="A6:C6"/>
  </mergeCells>
  <conditionalFormatting sqref="C11:I38 S33:S36 P11:V32">
    <cfRule type="cellIs" dxfId="1385" priority="12" operator="equal">
      <formula>"Am. fotball"</formula>
    </cfRule>
  </conditionalFormatting>
  <conditionalFormatting sqref="C11:I38 S33:S36 P11:V32">
    <cfRule type="containsText" dxfId="1384" priority="13" operator="containsText" text="Baseball">
      <formula>NOT(ISERROR(SEARCH(("Baseball"),(C11))))</formula>
    </cfRule>
  </conditionalFormatting>
  <conditionalFormatting sqref="C11:I38 S33:S36 P11:V32">
    <cfRule type="cellIs" dxfId="1383" priority="14" operator="equal">
      <formula>"Cricket"</formula>
    </cfRule>
  </conditionalFormatting>
  <conditionalFormatting sqref="C11:I38 S33:S36 P11:V32">
    <cfRule type="cellIs" dxfId="1382" priority="15" operator="equal">
      <formula>"Fotball"</formula>
    </cfRule>
  </conditionalFormatting>
  <conditionalFormatting sqref="C11:I38 S33:S36 P11:V32">
    <cfRule type="cellIs" dxfId="1381" priority="16" operator="equal">
      <formula>"Friidrett"</formula>
    </cfRule>
  </conditionalFormatting>
  <conditionalFormatting sqref="C11:I38 S33:S36 P11:V32">
    <cfRule type="cellIs" dxfId="1380" priority="17" operator="equal">
      <formula>"Lacrosse"</formula>
    </cfRule>
  </conditionalFormatting>
  <conditionalFormatting sqref="C11:I38 S33:S36 P11:V32">
    <cfRule type="cellIs" dxfId="1379" priority="18" operator="equal">
      <formula>"Landhockey"</formula>
    </cfRule>
  </conditionalFormatting>
  <conditionalFormatting sqref="C11:I38 S33:S36 P11:V32">
    <cfRule type="cellIs" dxfId="1378" priority="19" operator="equal">
      <formula>"Rugby"</formula>
    </cfRule>
  </conditionalFormatting>
  <conditionalFormatting sqref="C11:I38 S33:S36 P11:V32">
    <cfRule type="cellIs" dxfId="1377" priority="20" operator="equal">
      <formula>"Tennis"</formula>
    </cfRule>
  </conditionalFormatting>
  <conditionalFormatting sqref="C11:I38 S33:S36 P11:V32">
    <cfRule type="cellIs" dxfId="1376" priority="21" operator="equal">
      <formula>"OBIK"</formula>
    </cfRule>
  </conditionalFormatting>
  <conditionalFormatting sqref="C11:I38 S33:S36 P11:V32">
    <cfRule type="containsText" dxfId="1375" priority="22" operator="containsText" text="tiltak">
      <formula>NOT(ISERROR(SEARCH(("tiltak"),(C11))))</formula>
    </cfRule>
  </conditionalFormatting>
  <conditionalFormatting sqref="G3:G7">
    <cfRule type="cellIs" dxfId="1374" priority="23" operator="greaterThan">
      <formula>0</formula>
    </cfRule>
  </conditionalFormatting>
  <conditionalFormatting sqref="H3:H7">
    <cfRule type="cellIs" dxfId="1373" priority="24" operator="greaterThan">
      <formula>0</formula>
    </cfRule>
  </conditionalFormatting>
  <conditionalFormatting sqref="I3:I7">
    <cfRule type="cellIs" dxfId="1372" priority="25" operator="greaterThan">
      <formula>0</formula>
    </cfRule>
  </conditionalFormatting>
  <conditionalFormatting sqref="J3:J7">
    <cfRule type="cellIs" dxfId="1371" priority="26" operator="greaterThan">
      <formula>0</formula>
    </cfRule>
  </conditionalFormatting>
  <conditionalFormatting sqref="K3:K7">
    <cfRule type="cellIs" dxfId="1370" priority="27" operator="greaterThan">
      <formula>0</formula>
    </cfRule>
  </conditionalFormatting>
  <conditionalFormatting sqref="L3:L7">
    <cfRule type="cellIs" dxfId="1369" priority="28" operator="greaterThan">
      <formula>0</formula>
    </cfRule>
  </conditionalFormatting>
  <conditionalFormatting sqref="M3:M7">
    <cfRule type="cellIs" dxfId="1368" priority="29" operator="greaterThan">
      <formula>0</formula>
    </cfRule>
  </conditionalFormatting>
  <conditionalFormatting sqref="N3:N7">
    <cfRule type="cellIs" dxfId="1367" priority="30" operator="greaterThan">
      <formula>0</formula>
    </cfRule>
  </conditionalFormatting>
  <conditionalFormatting sqref="O3:O7">
    <cfRule type="cellIs" dxfId="1366" priority="31" operator="greaterThan">
      <formula>0</formula>
    </cfRule>
  </conditionalFormatting>
  <conditionalFormatting sqref="P3:P7">
    <cfRule type="cellIs" dxfId="1365" priority="32" operator="greaterThan">
      <formula>0</formula>
    </cfRule>
  </conditionalFormatting>
  <conditionalFormatting sqref="Q3:Q7">
    <cfRule type="cellIs" dxfId="1364" priority="33" operator="greaterThan">
      <formula>0</formula>
    </cfRule>
  </conditionalFormatting>
  <conditionalFormatting sqref="P37:V38 P33:R36 T33:V36">
    <cfRule type="cellIs" dxfId="1363" priority="1" operator="equal">
      <formula>"Am. fotball"</formula>
    </cfRule>
  </conditionalFormatting>
  <conditionalFormatting sqref="P37:V38 P33:R36 T33:V36">
    <cfRule type="containsText" dxfId="1362" priority="2" operator="containsText" text="Baseball">
      <formula>NOT(ISERROR(SEARCH(("Baseball"),(P33))))</formula>
    </cfRule>
  </conditionalFormatting>
  <conditionalFormatting sqref="P37:V38 P33:R36 T33:V36">
    <cfRule type="cellIs" dxfId="1361" priority="3" operator="equal">
      <formula>"Cricket"</formula>
    </cfRule>
  </conditionalFormatting>
  <conditionalFormatting sqref="P37:V38 P33:R36 T33:V36">
    <cfRule type="cellIs" dxfId="1360" priority="4" operator="equal">
      <formula>"Fotball"</formula>
    </cfRule>
  </conditionalFormatting>
  <conditionalFormatting sqref="P37:V38 P33:R36 T33:V36">
    <cfRule type="cellIs" dxfId="1359" priority="5" operator="equal">
      <formula>"Friidrett"</formula>
    </cfRule>
  </conditionalFormatting>
  <conditionalFormatting sqref="P37:V38 P33:R36 T33:V36">
    <cfRule type="cellIs" dxfId="1358" priority="6" operator="equal">
      <formula>"Lacrosse"</formula>
    </cfRule>
  </conditionalFormatting>
  <conditionalFormatting sqref="P37:V38 P33:R36 T33:V36">
    <cfRule type="cellIs" dxfId="1357" priority="7" operator="equal">
      <formula>"Landhockey"</formula>
    </cfRule>
  </conditionalFormatting>
  <conditionalFormatting sqref="P37:V38 P33:R36 T33:V36">
    <cfRule type="cellIs" dxfId="1356" priority="8" operator="equal">
      <formula>"Rugby"</formula>
    </cfRule>
  </conditionalFormatting>
  <conditionalFormatting sqref="P37:V38 P33:R36 T33:V36">
    <cfRule type="cellIs" dxfId="1355" priority="9" operator="equal">
      <formula>"Tennis"</formula>
    </cfRule>
  </conditionalFormatting>
  <conditionalFormatting sqref="P37:V38 P33:R36 T33:V36">
    <cfRule type="cellIs" dxfId="1354" priority="10" operator="equal">
      <formula>"OBIK"</formula>
    </cfRule>
  </conditionalFormatting>
  <conditionalFormatting sqref="P37:V38 P33:R36 T33:V36">
    <cfRule type="containsText" dxfId="1353" priority="11" operator="containsText" text="tiltak">
      <formula>NOT(ISERROR(SEARCH(("tiltak"),(P33))))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Furuset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Furuset N11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Naturgress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13.838436256702991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Furuset Cricket (Stubberudmyra)</v>
      </c>
      <c r="B5" s="67"/>
      <c r="C5" s="67"/>
      <c r="D5" s="38" t="str">
        <f>L73</f>
        <v>11er</v>
      </c>
      <c r="E5" s="38" t="str">
        <f>L74</f>
        <v>Ja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50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50</v>
      </c>
      <c r="J7" s="46">
        <f t="shared" si="4"/>
        <v>63.838436256702991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129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1" t="s">
        <v>132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24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0.27676872513405981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13.838436256702991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8" t="s">
        <v>134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1" t="s">
        <v>1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16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9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9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1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9</v>
      </c>
      <c r="I77" s="59" t="s">
        <v>9</v>
      </c>
      <c r="K77" s="55" t="s">
        <v>47</v>
      </c>
      <c r="L77" s="56">
        <f>L72*L76</f>
        <v>50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9</v>
      </c>
      <c r="I78" s="59" t="s">
        <v>9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9</v>
      </c>
      <c r="I79" s="59" t="s">
        <v>9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9</v>
      </c>
      <c r="I80" s="59" t="s">
        <v>9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9</v>
      </c>
      <c r="I81" s="59" t="s">
        <v>9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9</v>
      </c>
      <c r="I82" s="59" t="s">
        <v>9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9</v>
      </c>
      <c r="I83" s="59" t="s">
        <v>9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9</v>
      </c>
      <c r="I84" s="59" t="s">
        <v>9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9</v>
      </c>
      <c r="I85" s="59" t="s">
        <v>9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9</v>
      </c>
      <c r="I86" s="59" t="s">
        <v>9</v>
      </c>
    </row>
    <row r="87" spans="1:9" ht="12.75" x14ac:dyDescent="0.2">
      <c r="A87" s="52" t="s">
        <v>56</v>
      </c>
      <c r="B87" s="52" t="s">
        <v>57</v>
      </c>
      <c r="C87" s="59" t="s">
        <v>9</v>
      </c>
      <c r="D87" s="59" t="s">
        <v>9</v>
      </c>
      <c r="E87" s="59" t="s">
        <v>9</v>
      </c>
      <c r="F87" s="59" t="s">
        <v>9</v>
      </c>
      <c r="G87" s="59" t="s">
        <v>9</v>
      </c>
      <c r="H87" s="59" t="s">
        <v>9</v>
      </c>
      <c r="I87" s="59" t="s">
        <v>9</v>
      </c>
    </row>
    <row r="88" spans="1:9" ht="12.75" x14ac:dyDescent="0.2">
      <c r="A88" s="52" t="s">
        <v>57</v>
      </c>
      <c r="B88" s="52" t="s">
        <v>58</v>
      </c>
      <c r="C88" s="59" t="s">
        <v>9</v>
      </c>
      <c r="D88" s="59" t="s">
        <v>9</v>
      </c>
      <c r="E88" s="59" t="s">
        <v>9</v>
      </c>
      <c r="F88" s="59" t="s">
        <v>9</v>
      </c>
      <c r="G88" s="59" t="s">
        <v>9</v>
      </c>
      <c r="H88" s="59" t="s">
        <v>9</v>
      </c>
      <c r="I88" s="59" t="s">
        <v>9</v>
      </c>
    </row>
    <row r="89" spans="1:9" ht="12.75" x14ac:dyDescent="0.2">
      <c r="A89" s="52" t="s">
        <v>58</v>
      </c>
      <c r="B89" s="52" t="s">
        <v>59</v>
      </c>
      <c r="C89" s="59" t="s">
        <v>9</v>
      </c>
      <c r="D89" s="59" t="s">
        <v>9</v>
      </c>
      <c r="E89" s="59" t="s">
        <v>9</v>
      </c>
      <c r="F89" s="59" t="s">
        <v>9</v>
      </c>
      <c r="G89" s="59" t="s">
        <v>9</v>
      </c>
      <c r="H89" s="59" t="s">
        <v>9</v>
      </c>
      <c r="I89" s="59" t="s">
        <v>9</v>
      </c>
    </row>
    <row r="90" spans="1:9" ht="12.75" x14ac:dyDescent="0.2">
      <c r="A90" s="52" t="s">
        <v>59</v>
      </c>
      <c r="B90" s="52" t="s">
        <v>60</v>
      </c>
      <c r="C90" s="59" t="s">
        <v>9</v>
      </c>
      <c r="D90" s="59" t="s">
        <v>9</v>
      </c>
      <c r="E90" s="59" t="s">
        <v>9</v>
      </c>
      <c r="F90" s="59" t="s">
        <v>9</v>
      </c>
      <c r="G90" s="59" t="s">
        <v>9</v>
      </c>
      <c r="H90" s="59" t="s">
        <v>9</v>
      </c>
      <c r="I90" s="59" t="s">
        <v>9</v>
      </c>
    </row>
    <row r="91" spans="1:9" ht="12.75" x14ac:dyDescent="0.2">
      <c r="A91" s="52" t="s">
        <v>60</v>
      </c>
      <c r="B91" s="52" t="s">
        <v>61</v>
      </c>
      <c r="C91" s="59" t="s">
        <v>9</v>
      </c>
      <c r="D91" s="59" t="s">
        <v>9</v>
      </c>
      <c r="E91" s="59" t="s">
        <v>9</v>
      </c>
      <c r="F91" s="59" t="s">
        <v>9</v>
      </c>
      <c r="G91" s="59" t="s">
        <v>9</v>
      </c>
      <c r="H91" s="59" t="s">
        <v>9</v>
      </c>
      <c r="I91" s="59" t="s">
        <v>9</v>
      </c>
    </row>
    <row r="92" spans="1:9" ht="12.75" x14ac:dyDescent="0.2">
      <c r="A92" s="52" t="s">
        <v>61</v>
      </c>
      <c r="B92" s="52" t="s">
        <v>62</v>
      </c>
      <c r="C92" s="59" t="s">
        <v>9</v>
      </c>
      <c r="D92" s="59" t="s">
        <v>9</v>
      </c>
      <c r="E92" s="59" t="s">
        <v>9</v>
      </c>
      <c r="F92" s="59" t="s">
        <v>9</v>
      </c>
      <c r="G92" s="59" t="s">
        <v>9</v>
      </c>
      <c r="H92" s="59" t="s">
        <v>9</v>
      </c>
      <c r="I92" s="59" t="s">
        <v>9</v>
      </c>
    </row>
    <row r="93" spans="1:9" ht="12.75" x14ac:dyDescent="0.2">
      <c r="A93" s="52" t="s">
        <v>62</v>
      </c>
      <c r="B93" s="52" t="s">
        <v>63</v>
      </c>
      <c r="C93" s="59" t="s">
        <v>9</v>
      </c>
      <c r="D93" s="59" t="s">
        <v>9</v>
      </c>
      <c r="E93" s="59" t="s">
        <v>9</v>
      </c>
      <c r="F93" s="59" t="s">
        <v>9</v>
      </c>
      <c r="G93" s="59" t="s">
        <v>9</v>
      </c>
      <c r="H93" s="59" t="s">
        <v>9</v>
      </c>
      <c r="I93" s="59" t="s">
        <v>9</v>
      </c>
    </row>
    <row r="94" spans="1:9" ht="12.75" x14ac:dyDescent="0.2">
      <c r="A94" s="52" t="s">
        <v>63</v>
      </c>
      <c r="B94" s="52" t="s">
        <v>64</v>
      </c>
      <c r="C94" s="59" t="s">
        <v>9</v>
      </c>
      <c r="D94" s="59" t="s">
        <v>9</v>
      </c>
      <c r="E94" s="59" t="s">
        <v>9</v>
      </c>
      <c r="F94" s="59" t="s">
        <v>9</v>
      </c>
      <c r="G94" s="59" t="s">
        <v>9</v>
      </c>
      <c r="H94" s="59" t="s">
        <v>9</v>
      </c>
      <c r="I94" s="59" t="s">
        <v>9</v>
      </c>
    </row>
    <row r="95" spans="1:9" ht="12.75" x14ac:dyDescent="0.2">
      <c r="A95" s="52" t="s">
        <v>64</v>
      </c>
      <c r="B95" s="52" t="s">
        <v>65</v>
      </c>
      <c r="C95" s="59" t="s">
        <v>9</v>
      </c>
      <c r="D95" s="59" t="s">
        <v>9</v>
      </c>
      <c r="E95" s="59" t="s">
        <v>9</v>
      </c>
      <c r="F95" s="59" t="s">
        <v>9</v>
      </c>
      <c r="G95" s="59" t="s">
        <v>9</v>
      </c>
      <c r="H95" s="50"/>
      <c r="I95" s="59" t="s">
        <v>9</v>
      </c>
    </row>
    <row r="96" spans="1:9" ht="12.75" x14ac:dyDescent="0.2">
      <c r="A96" s="52" t="s">
        <v>65</v>
      </c>
      <c r="B96" s="52" t="s">
        <v>66</v>
      </c>
      <c r="C96" s="59" t="s">
        <v>9</v>
      </c>
      <c r="D96" s="59" t="s">
        <v>9</v>
      </c>
      <c r="E96" s="59" t="s">
        <v>9</v>
      </c>
      <c r="F96" s="59" t="s">
        <v>9</v>
      </c>
      <c r="G96" s="59" t="s">
        <v>9</v>
      </c>
      <c r="H96" s="50"/>
      <c r="I96" s="59" t="s">
        <v>9</v>
      </c>
    </row>
    <row r="97" spans="1:25" ht="12.75" x14ac:dyDescent="0.2">
      <c r="A97" s="52" t="s">
        <v>66</v>
      </c>
      <c r="B97" s="52" t="s">
        <v>67</v>
      </c>
      <c r="C97" s="59" t="s">
        <v>9</v>
      </c>
      <c r="D97" s="59" t="s">
        <v>9</v>
      </c>
      <c r="E97" s="59" t="s">
        <v>9</v>
      </c>
      <c r="F97" s="59" t="s">
        <v>9</v>
      </c>
      <c r="G97" s="59" t="s">
        <v>9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9" t="s">
        <v>9</v>
      </c>
      <c r="D98" s="59" t="s">
        <v>9</v>
      </c>
      <c r="E98" s="59" t="s">
        <v>9</v>
      </c>
      <c r="F98" s="59" t="s">
        <v>9</v>
      </c>
      <c r="G98" s="59" t="s">
        <v>9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"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352" priority="1" operator="greaterThan">
      <formula>0</formula>
    </cfRule>
  </conditionalFormatting>
  <conditionalFormatting sqref="H3:H7">
    <cfRule type="cellIs" dxfId="1351" priority="2" operator="greaterThan">
      <formula>0</formula>
    </cfRule>
  </conditionalFormatting>
  <conditionalFormatting sqref="I3:I7">
    <cfRule type="cellIs" dxfId="1350" priority="3" operator="greaterThan">
      <formula>0</formula>
    </cfRule>
  </conditionalFormatting>
  <conditionalFormatting sqref="J3:J7">
    <cfRule type="cellIs" dxfId="1349" priority="4" operator="greaterThan">
      <formula>0</formula>
    </cfRule>
  </conditionalFormatting>
  <conditionalFormatting sqref="K3:K7">
    <cfRule type="cellIs" dxfId="1348" priority="5" operator="greaterThan">
      <formula>0</formula>
    </cfRule>
  </conditionalFormatting>
  <conditionalFormatting sqref="L3:L7">
    <cfRule type="cellIs" dxfId="1347" priority="6" operator="greaterThan">
      <formula>0</formula>
    </cfRule>
  </conditionalFormatting>
  <conditionalFormatting sqref="M3:M7">
    <cfRule type="cellIs" dxfId="1346" priority="7" operator="greaterThan">
      <formula>0</formula>
    </cfRule>
  </conditionalFormatting>
  <conditionalFormatting sqref="N3:N7">
    <cfRule type="cellIs" dxfId="1345" priority="8" operator="greaterThan">
      <formula>0</formula>
    </cfRule>
  </conditionalFormatting>
  <conditionalFormatting sqref="O3:O7">
    <cfRule type="cellIs" dxfId="1344" priority="9" operator="greaterThan">
      <formula>0</formula>
    </cfRule>
  </conditionalFormatting>
  <conditionalFormatting sqref="P3:P7">
    <cfRule type="cellIs" dxfId="1343" priority="10" operator="greaterThan">
      <formula>0</formula>
    </cfRule>
  </conditionalFormatting>
  <conditionalFormatting sqref="Q3:Q7">
    <cfRule type="cellIs" dxfId="1342" priority="11" operator="greaterThan">
      <formula>0</formula>
    </cfRule>
  </conditionalFormatting>
  <conditionalFormatting sqref="C11:I38 C42:I69 C73:I100">
    <cfRule type="cellIs" dxfId="1341" priority="12" operator="equal">
      <formula>"Am. fotball"</formula>
    </cfRule>
  </conditionalFormatting>
  <conditionalFormatting sqref="C11:I38 C42:I69 C73:I100">
    <cfRule type="containsText" dxfId="1340" priority="13" operator="containsText" text="Baseball">
      <formula>NOT(ISERROR(SEARCH(("Baseball"),(C11))))</formula>
    </cfRule>
  </conditionalFormatting>
  <conditionalFormatting sqref="C11:I38 C42:I69 C73:I100">
    <cfRule type="cellIs" dxfId="1339" priority="14" operator="equal">
      <formula>"Cricket"</formula>
    </cfRule>
  </conditionalFormatting>
  <conditionalFormatting sqref="C11:I38 C42:I69 C73:I100">
    <cfRule type="cellIs" dxfId="1338" priority="15" operator="equal">
      <formula>"Fotball"</formula>
    </cfRule>
  </conditionalFormatting>
  <conditionalFormatting sqref="C11:I38 C42:I69 C73:I100">
    <cfRule type="cellIs" dxfId="1337" priority="16" operator="equal">
      <formula>"Friidrett"</formula>
    </cfRule>
  </conditionalFormatting>
  <conditionalFormatting sqref="C11:I38 C42:I69 C73:I100">
    <cfRule type="cellIs" dxfId="1336" priority="17" operator="equal">
      <formula>"Lacrosse"</formula>
    </cfRule>
  </conditionalFormatting>
  <conditionalFormatting sqref="C11:I38 C42:I69 C73:I100">
    <cfRule type="cellIs" dxfId="1335" priority="18" operator="equal">
      <formula>"Landhockey"</formula>
    </cfRule>
  </conditionalFormatting>
  <conditionalFormatting sqref="C11:I38 C42:I69 C73:I100">
    <cfRule type="cellIs" dxfId="1334" priority="19" operator="equal">
      <formula>"Rugby"</formula>
    </cfRule>
  </conditionalFormatting>
  <conditionalFormatting sqref="C11:I38 C42:I69 C73:I100">
    <cfRule type="cellIs" dxfId="1333" priority="20" operator="equal">
      <formula>"Tennis"</formula>
    </cfRule>
  </conditionalFormatting>
  <conditionalFormatting sqref="C11:I38 C42:I69 C73:I100">
    <cfRule type="cellIs" dxfId="1332" priority="21" operator="equal">
      <formula>"OBIK"</formula>
    </cfRule>
  </conditionalFormatting>
  <conditionalFormatting sqref="C11:I38 C42:I69 C73:I100">
    <cfRule type="containsText" dxfId="1331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B14"/>
  <sheetViews>
    <sheetView workbookViewId="0"/>
  </sheetViews>
  <sheetFormatPr baseColWidth="10" defaultColWidth="14.42578125" defaultRowHeight="15.75" customHeight="1" x14ac:dyDescent="0.2"/>
  <cols>
    <col min="1" max="1" width="12.5703125" customWidth="1"/>
  </cols>
  <sheetData>
    <row r="1" spans="1:2" x14ac:dyDescent="0.2">
      <c r="A1" s="1" t="s">
        <v>0</v>
      </c>
    </row>
    <row r="2" spans="1:2" x14ac:dyDescent="0.2">
      <c r="A2" s="2" t="s">
        <v>1</v>
      </c>
      <c r="B2" s="4">
        <f>1/1</f>
        <v>1</v>
      </c>
    </row>
    <row r="3" spans="1:2" x14ac:dyDescent="0.2">
      <c r="A3" s="2" t="s">
        <v>4</v>
      </c>
      <c r="B3" s="4">
        <f>1/2</f>
        <v>0.5</v>
      </c>
    </row>
    <row r="4" spans="1:2" x14ac:dyDescent="0.2">
      <c r="A4" s="2" t="s">
        <v>10</v>
      </c>
      <c r="B4" s="4">
        <f t="shared" ref="B4:B5" si="0">B3*(1/2)</f>
        <v>0.25</v>
      </c>
    </row>
    <row r="5" spans="1:2" x14ac:dyDescent="0.2">
      <c r="A5" s="2" t="s">
        <v>14</v>
      </c>
      <c r="B5" s="4">
        <f t="shared" si="0"/>
        <v>0.125</v>
      </c>
    </row>
    <row r="6" spans="1:2" x14ac:dyDescent="0.2">
      <c r="B6" s="13"/>
    </row>
    <row r="7" spans="1:2" x14ac:dyDescent="0.2">
      <c r="A7" s="1" t="s">
        <v>5</v>
      </c>
      <c r="B7" s="13"/>
    </row>
    <row r="8" spans="1:2" x14ac:dyDescent="0.2">
      <c r="A8" s="2" t="s">
        <v>16</v>
      </c>
      <c r="B8" s="4">
        <v>1</v>
      </c>
    </row>
    <row r="9" spans="1:2" x14ac:dyDescent="0.2">
      <c r="A9" s="2" t="s">
        <v>17</v>
      </c>
      <c r="B9" s="4">
        <f>2/3</f>
        <v>0.66666666666666663</v>
      </c>
    </row>
    <row r="10" spans="1:2" x14ac:dyDescent="0.2">
      <c r="B10" s="13"/>
    </row>
    <row r="11" spans="1:2" x14ac:dyDescent="0.2">
      <c r="A11" s="1" t="s">
        <v>6</v>
      </c>
      <c r="B11" s="13"/>
    </row>
    <row r="12" spans="1:2" x14ac:dyDescent="0.2">
      <c r="A12" s="17" t="s">
        <v>20</v>
      </c>
      <c r="B12" s="4">
        <f t="shared" ref="B12:B13" si="1">963.5/963.5</f>
        <v>1</v>
      </c>
    </row>
    <row r="13" spans="1:2" x14ac:dyDescent="0.2">
      <c r="A13" s="17" t="s">
        <v>23</v>
      </c>
      <c r="B13" s="4">
        <f t="shared" si="1"/>
        <v>1</v>
      </c>
    </row>
    <row r="14" spans="1:2" x14ac:dyDescent="0.2">
      <c r="A14" s="17" t="s">
        <v>24</v>
      </c>
      <c r="B14" s="4">
        <f>400/963.5</f>
        <v>0.41515308770108977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Grefsen skole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12.5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138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12.5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330" priority="1" operator="equal">
      <formula>"Am. fotball"</formula>
    </cfRule>
  </conditionalFormatting>
  <conditionalFormatting sqref="C11:I38">
    <cfRule type="containsText" dxfId="1329" priority="2" operator="containsText" text="Baseball">
      <formula>NOT(ISERROR(SEARCH(("Baseball"),(C11))))</formula>
    </cfRule>
  </conditionalFormatting>
  <conditionalFormatting sqref="C11:I38">
    <cfRule type="cellIs" dxfId="1328" priority="3" operator="equal">
      <formula>"Cricket"</formula>
    </cfRule>
  </conditionalFormatting>
  <conditionalFormatting sqref="C11:I38">
    <cfRule type="cellIs" dxfId="1327" priority="4" operator="equal">
      <formula>"Fotball"</formula>
    </cfRule>
  </conditionalFormatting>
  <conditionalFormatting sqref="C11:I38">
    <cfRule type="cellIs" dxfId="1326" priority="5" operator="equal">
      <formula>"Friidrett"</formula>
    </cfRule>
  </conditionalFormatting>
  <conditionalFormatting sqref="C11:I38">
    <cfRule type="cellIs" dxfId="1325" priority="6" operator="equal">
      <formula>"Lacrosse"</formula>
    </cfRule>
  </conditionalFormatting>
  <conditionalFormatting sqref="C11:I38">
    <cfRule type="cellIs" dxfId="1324" priority="7" operator="equal">
      <formula>"Landhockey"</formula>
    </cfRule>
  </conditionalFormatting>
  <conditionalFormatting sqref="C11:I38">
    <cfRule type="cellIs" dxfId="1323" priority="8" operator="equal">
      <formula>"Rugby"</formula>
    </cfRule>
  </conditionalFormatting>
  <conditionalFormatting sqref="C11:I38">
    <cfRule type="cellIs" dxfId="1322" priority="9" operator="equal">
      <formula>"Tennis"</formula>
    </cfRule>
  </conditionalFormatting>
  <conditionalFormatting sqref="C11:I38">
    <cfRule type="cellIs" dxfId="1321" priority="10" operator="equal">
      <formula>"OBIK"</formula>
    </cfRule>
  </conditionalFormatting>
  <conditionalFormatting sqref="C11:I38">
    <cfRule type="containsText" dxfId="1320" priority="11" operator="containsText" text="tiltak">
      <formula>NOT(ISERROR(SEARCH(("tiltak"),(C11))))</formula>
    </cfRule>
  </conditionalFormatting>
  <conditionalFormatting sqref="G3:G7">
    <cfRule type="cellIs" dxfId="1319" priority="12" operator="greaterThan">
      <formula>0</formula>
    </cfRule>
  </conditionalFormatting>
  <conditionalFormatting sqref="H3:H7">
    <cfRule type="cellIs" dxfId="1318" priority="13" operator="greaterThan">
      <formula>0</formula>
    </cfRule>
  </conditionalFormatting>
  <conditionalFormatting sqref="I3:I7">
    <cfRule type="cellIs" dxfId="1317" priority="14" operator="greaterThan">
      <formula>0</formula>
    </cfRule>
  </conditionalFormatting>
  <conditionalFormatting sqref="J3:J7">
    <cfRule type="cellIs" dxfId="1316" priority="15" operator="greaterThan">
      <formula>0</formula>
    </cfRule>
  </conditionalFormatting>
  <conditionalFormatting sqref="K3:K7">
    <cfRule type="cellIs" dxfId="1315" priority="16" operator="greaterThan">
      <formula>0</formula>
    </cfRule>
  </conditionalFormatting>
  <conditionalFormatting sqref="L3:L7">
    <cfRule type="cellIs" dxfId="1314" priority="17" operator="greaterThan">
      <formula>0</formula>
    </cfRule>
  </conditionalFormatting>
  <conditionalFormatting sqref="M3:M7">
    <cfRule type="cellIs" dxfId="1313" priority="18" operator="greaterThan">
      <formula>0</formula>
    </cfRule>
  </conditionalFormatting>
  <conditionalFormatting sqref="N3:N7">
    <cfRule type="cellIs" dxfId="1312" priority="19" operator="greaterThan">
      <formula>0</formula>
    </cfRule>
  </conditionalFormatting>
  <conditionalFormatting sqref="O3:O7">
    <cfRule type="cellIs" dxfId="1311" priority="20" operator="greaterThan">
      <formula>0</formula>
    </cfRule>
  </conditionalFormatting>
  <conditionalFormatting sqref="P3:P7">
    <cfRule type="cellIs" dxfId="1310" priority="21" operator="greaterThan">
      <formula>0</formula>
    </cfRule>
  </conditionalFormatting>
  <conditionalFormatting sqref="Q3:Q7">
    <cfRule type="cellIs" dxfId="1309" priority="22" operator="greater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Grefsen Stadion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142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308" priority="1" operator="equal">
      <formula>"Am. fotball"</formula>
    </cfRule>
  </conditionalFormatting>
  <conditionalFormatting sqref="C11:I38">
    <cfRule type="containsText" dxfId="1307" priority="2" operator="containsText" text="Baseball">
      <formula>NOT(ISERROR(SEARCH(("Baseball"),(C11))))</formula>
    </cfRule>
  </conditionalFormatting>
  <conditionalFormatting sqref="C11:I38">
    <cfRule type="cellIs" dxfId="1306" priority="3" operator="equal">
      <formula>"Cricket"</formula>
    </cfRule>
  </conditionalFormatting>
  <conditionalFormatting sqref="C11:I38">
    <cfRule type="cellIs" dxfId="1305" priority="4" operator="equal">
      <formula>"Fotball"</formula>
    </cfRule>
  </conditionalFormatting>
  <conditionalFormatting sqref="C11:I38">
    <cfRule type="cellIs" dxfId="1304" priority="5" operator="equal">
      <formula>"Friidrett"</formula>
    </cfRule>
  </conditionalFormatting>
  <conditionalFormatting sqref="C11:I38">
    <cfRule type="cellIs" dxfId="1303" priority="6" operator="equal">
      <formula>"Lacrosse"</formula>
    </cfRule>
  </conditionalFormatting>
  <conditionalFormatting sqref="C11:I38">
    <cfRule type="cellIs" dxfId="1302" priority="7" operator="equal">
      <formula>"Landhockey"</formula>
    </cfRule>
  </conditionalFormatting>
  <conditionalFormatting sqref="C11:I38">
    <cfRule type="cellIs" dxfId="1301" priority="8" operator="equal">
      <formula>"Rugby"</formula>
    </cfRule>
  </conditionalFormatting>
  <conditionalFormatting sqref="C11:I38">
    <cfRule type="cellIs" dxfId="1300" priority="9" operator="equal">
      <formula>"Tennis"</formula>
    </cfRule>
  </conditionalFormatting>
  <conditionalFormatting sqref="C11:I38">
    <cfRule type="cellIs" dxfId="1299" priority="10" operator="equal">
      <formula>"OBIK"</formula>
    </cfRule>
  </conditionalFormatting>
  <conditionalFormatting sqref="C11:I38">
    <cfRule type="containsText" dxfId="1298" priority="11" operator="containsText" text="tiltak">
      <formula>NOT(ISERROR(SEARCH(("tiltak"),(C11))))</formula>
    </cfRule>
  </conditionalFormatting>
  <conditionalFormatting sqref="G3:G7">
    <cfRule type="cellIs" dxfId="1297" priority="12" operator="greaterThan">
      <formula>0</formula>
    </cfRule>
  </conditionalFormatting>
  <conditionalFormatting sqref="H3:H7">
    <cfRule type="cellIs" dxfId="1296" priority="13" operator="greaterThan">
      <formula>0</formula>
    </cfRule>
  </conditionalFormatting>
  <conditionalFormatting sqref="I3:I7">
    <cfRule type="cellIs" dxfId="1295" priority="14" operator="greaterThan">
      <formula>0</formula>
    </cfRule>
  </conditionalFormatting>
  <conditionalFormatting sqref="J3:J7">
    <cfRule type="cellIs" dxfId="1294" priority="15" operator="greaterThan">
      <formula>0</formula>
    </cfRule>
  </conditionalFormatting>
  <conditionalFormatting sqref="K3:K7">
    <cfRule type="cellIs" dxfId="1293" priority="16" operator="greaterThan">
      <formula>0</formula>
    </cfRule>
  </conditionalFormatting>
  <conditionalFormatting sqref="L3:L7">
    <cfRule type="cellIs" dxfId="1292" priority="17" operator="greaterThan">
      <formula>0</formula>
    </cfRule>
  </conditionalFormatting>
  <conditionalFormatting sqref="M3:M7">
    <cfRule type="cellIs" dxfId="1291" priority="18" operator="greaterThan">
      <formula>0</formula>
    </cfRule>
  </conditionalFormatting>
  <conditionalFormatting sqref="N3:N7">
    <cfRule type="cellIs" dxfId="1290" priority="19" operator="greaterThan">
      <formula>0</formula>
    </cfRule>
  </conditionalFormatting>
  <conditionalFormatting sqref="O3:O7">
    <cfRule type="cellIs" dxfId="1289" priority="20" operator="greaterThan">
      <formula>0</formula>
    </cfRule>
  </conditionalFormatting>
  <conditionalFormatting sqref="P3:P7">
    <cfRule type="cellIs" dxfId="1288" priority="21" operator="greaterThan">
      <formula>0</formula>
    </cfRule>
  </conditionalFormatting>
  <conditionalFormatting sqref="Q3:Q7">
    <cfRule type="cellIs" dxfId="1287" priority="22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Grefsenmyra KG5-1</v>
      </c>
      <c r="B3" s="67"/>
      <c r="C3" s="67"/>
      <c r="D3" s="38" t="str">
        <f>L11</f>
        <v>5er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4.1666666666666661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Grefsenmyra KG5-2</v>
      </c>
      <c r="B4" s="67"/>
      <c r="C4" s="67"/>
      <c r="D4" s="38" t="str">
        <f>L42</f>
        <v>5er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4.1666666666666661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Grefsenmyra KG5-3</v>
      </c>
      <c r="B5" s="67"/>
      <c r="C5" s="67"/>
      <c r="D5" s="38" t="str">
        <f>L73</f>
        <v>5er</v>
      </c>
      <c r="E5" s="38" t="str">
        <f>L74</f>
        <v>Nei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4.1666666666666661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12.499999999999998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145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8.3333333333333329E-2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4.1666666666666661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147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8.3333333333333329E-2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4.1666666666666661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68" t="s">
        <v>149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14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11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8.3333333333333329E-2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11</v>
      </c>
      <c r="I77" s="53" t="s">
        <v>11</v>
      </c>
      <c r="K77" s="55" t="s">
        <v>47</v>
      </c>
      <c r="L77" s="56">
        <f>L72*L76</f>
        <v>4.1666666666666661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11</v>
      </c>
      <c r="I78" s="53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56</v>
      </c>
      <c r="B87" s="52" t="s">
        <v>57</v>
      </c>
      <c r="C87" s="53" t="s">
        <v>11</v>
      </c>
      <c r="D87" s="53" t="s">
        <v>11</v>
      </c>
      <c r="E87" s="53" t="s">
        <v>11</v>
      </c>
      <c r="F87" s="53" t="s">
        <v>11</v>
      </c>
      <c r="G87" s="53" t="s">
        <v>11</v>
      </c>
      <c r="H87" s="53" t="s">
        <v>11</v>
      </c>
      <c r="I87" s="53" t="s">
        <v>11</v>
      </c>
    </row>
    <row r="88" spans="1:9" ht="12.75" x14ac:dyDescent="0.2">
      <c r="A88" s="52" t="s">
        <v>57</v>
      </c>
      <c r="B88" s="52" t="s">
        <v>58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58</v>
      </c>
      <c r="B89" s="52" t="s">
        <v>59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59</v>
      </c>
      <c r="B90" s="52" t="s">
        <v>60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60</v>
      </c>
      <c r="B91" s="52" t="s">
        <v>61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61</v>
      </c>
      <c r="B92" s="52" t="s">
        <v>62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62</v>
      </c>
      <c r="B93" s="52" t="s">
        <v>63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63</v>
      </c>
      <c r="B94" s="52" t="s">
        <v>64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64</v>
      </c>
      <c r="B95" s="52" t="s">
        <v>65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0"/>
      <c r="I95" s="53" t="s">
        <v>11</v>
      </c>
    </row>
    <row r="96" spans="1:9" ht="12.75" x14ac:dyDescent="0.2">
      <c r="A96" s="52" t="s">
        <v>65</v>
      </c>
      <c r="B96" s="52" t="s">
        <v>66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66</v>
      </c>
      <c r="B97" s="52" t="s">
        <v>67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286" priority="1" operator="greaterThan">
      <formula>0</formula>
    </cfRule>
  </conditionalFormatting>
  <conditionalFormatting sqref="H3:H7">
    <cfRule type="cellIs" dxfId="1285" priority="2" operator="greaterThan">
      <formula>0</formula>
    </cfRule>
  </conditionalFormatting>
  <conditionalFormatting sqref="I3:I7">
    <cfRule type="cellIs" dxfId="1284" priority="3" operator="greaterThan">
      <formula>0</formula>
    </cfRule>
  </conditionalFormatting>
  <conditionalFormatting sqref="J3:J7">
    <cfRule type="cellIs" dxfId="1283" priority="4" operator="greaterThan">
      <formula>0</formula>
    </cfRule>
  </conditionalFormatting>
  <conditionalFormatting sqref="K3:K7">
    <cfRule type="cellIs" dxfId="1282" priority="5" operator="greaterThan">
      <formula>0</formula>
    </cfRule>
  </conditionalFormatting>
  <conditionalFormatting sqref="L3:L7">
    <cfRule type="cellIs" dxfId="1281" priority="6" operator="greaterThan">
      <formula>0</formula>
    </cfRule>
  </conditionalFormatting>
  <conditionalFormatting sqref="M3:M7">
    <cfRule type="cellIs" dxfId="1280" priority="7" operator="greaterThan">
      <formula>0</formula>
    </cfRule>
  </conditionalFormatting>
  <conditionalFormatting sqref="N3:N7">
    <cfRule type="cellIs" dxfId="1279" priority="8" operator="greaterThan">
      <formula>0</formula>
    </cfRule>
  </conditionalFormatting>
  <conditionalFormatting sqref="O3:O7">
    <cfRule type="cellIs" dxfId="1278" priority="9" operator="greaterThan">
      <formula>0</formula>
    </cfRule>
  </conditionalFormatting>
  <conditionalFormatting sqref="P3:P7">
    <cfRule type="cellIs" dxfId="1277" priority="10" operator="greaterThan">
      <formula>0</formula>
    </cfRule>
  </conditionalFormatting>
  <conditionalFormatting sqref="Q3:Q7">
    <cfRule type="cellIs" dxfId="1276" priority="11" operator="greaterThan">
      <formula>0</formula>
    </cfRule>
  </conditionalFormatting>
  <conditionalFormatting sqref="C11:I38 C42:I69 C73:I100">
    <cfRule type="cellIs" dxfId="1275" priority="12" operator="equal">
      <formula>"Am. fotball"</formula>
    </cfRule>
  </conditionalFormatting>
  <conditionalFormatting sqref="C11:I38 C42:I69 C73:I100">
    <cfRule type="containsText" dxfId="1274" priority="13" operator="containsText" text="Baseball">
      <formula>NOT(ISERROR(SEARCH(("Baseball"),(C11))))</formula>
    </cfRule>
  </conditionalFormatting>
  <conditionalFormatting sqref="C11:I38 C42:I69 C73:I100">
    <cfRule type="cellIs" dxfId="1273" priority="14" operator="equal">
      <formula>"Cricket"</formula>
    </cfRule>
  </conditionalFormatting>
  <conditionalFormatting sqref="C11:I38 C42:I69 C73:I100">
    <cfRule type="cellIs" dxfId="1272" priority="15" operator="equal">
      <formula>"Fotball"</formula>
    </cfRule>
  </conditionalFormatting>
  <conditionalFormatting sqref="C11:I38 C42:I69 C73:I100">
    <cfRule type="cellIs" dxfId="1271" priority="16" operator="equal">
      <formula>"Friidrett"</formula>
    </cfRule>
  </conditionalFormatting>
  <conditionalFormatting sqref="C11:I38 C42:I69 C73:I100">
    <cfRule type="cellIs" dxfId="1270" priority="17" operator="equal">
      <formula>"Lacrosse"</formula>
    </cfRule>
  </conditionalFormatting>
  <conditionalFormatting sqref="C11:I38 C42:I69 C73:I100">
    <cfRule type="cellIs" dxfId="1269" priority="18" operator="equal">
      <formula>"Landhockey"</formula>
    </cfRule>
  </conditionalFormatting>
  <conditionalFormatting sqref="C11:I38 C42:I69 C73:I100">
    <cfRule type="cellIs" dxfId="1268" priority="19" operator="equal">
      <formula>"Rugby"</formula>
    </cfRule>
  </conditionalFormatting>
  <conditionalFormatting sqref="C11:I38 C42:I69 C73:I100">
    <cfRule type="cellIs" dxfId="1267" priority="20" operator="equal">
      <formula>"Tennis"</formula>
    </cfRule>
  </conditionalFormatting>
  <conditionalFormatting sqref="C11:I38 C42:I69 C73:I100">
    <cfRule type="cellIs" dxfId="1266" priority="21" operator="equal">
      <formula>"OBIK"</formula>
    </cfRule>
  </conditionalFormatting>
  <conditionalFormatting sqref="C11:I38 C42:I69 C73:I100">
    <cfRule type="containsText" dxfId="1265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Greibanen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Greibanen G7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8.3333333333333321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58.333333333333329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148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2" t="s">
        <v>150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264" priority="1" operator="equal">
      <formula>"Am. fotball"</formula>
    </cfRule>
  </conditionalFormatting>
  <conditionalFormatting sqref="C11:I38 C42:I69">
    <cfRule type="containsText" dxfId="1263" priority="2" operator="containsText" text="Baseball">
      <formula>NOT(ISERROR(SEARCH(("Baseball"),(C11))))</formula>
    </cfRule>
  </conditionalFormatting>
  <conditionalFormatting sqref="C11:I38 C42:I69">
    <cfRule type="cellIs" dxfId="1262" priority="3" operator="equal">
      <formula>"Cricket"</formula>
    </cfRule>
  </conditionalFormatting>
  <conditionalFormatting sqref="C11:I38 C42:I69">
    <cfRule type="cellIs" dxfId="1261" priority="4" operator="equal">
      <formula>"Fotball"</formula>
    </cfRule>
  </conditionalFormatting>
  <conditionalFormatting sqref="C11:I38 C42:I69">
    <cfRule type="cellIs" dxfId="1260" priority="5" operator="equal">
      <formula>"Friidrett"</formula>
    </cfRule>
  </conditionalFormatting>
  <conditionalFormatting sqref="C11:I38 C42:I69">
    <cfRule type="cellIs" dxfId="1259" priority="6" operator="equal">
      <formula>"Lacrosse"</formula>
    </cfRule>
  </conditionalFormatting>
  <conditionalFormatting sqref="C11:I38 C42:I69">
    <cfRule type="cellIs" dxfId="1258" priority="7" operator="equal">
      <formula>"Landhockey"</formula>
    </cfRule>
  </conditionalFormatting>
  <conditionalFormatting sqref="C11:I38 C42:I69">
    <cfRule type="cellIs" dxfId="1257" priority="8" operator="equal">
      <formula>"Rugby"</formula>
    </cfRule>
  </conditionalFormatting>
  <conditionalFormatting sqref="C11:I38 C42:I69">
    <cfRule type="cellIs" dxfId="1256" priority="9" operator="equal">
      <formula>"Tennis"</formula>
    </cfRule>
  </conditionalFormatting>
  <conditionalFormatting sqref="C11:I38 C42:I69">
    <cfRule type="cellIs" dxfId="1255" priority="10" operator="equal">
      <formula>"OBIK"</formula>
    </cfRule>
  </conditionalFormatting>
  <conditionalFormatting sqref="C11:I38 C42:I69">
    <cfRule type="containsText" dxfId="1254" priority="11" operator="containsText" text="tiltak">
      <formula>NOT(ISERROR(SEARCH(("tiltak"),(C11))))</formula>
    </cfRule>
  </conditionalFormatting>
  <conditionalFormatting sqref="G3:G7">
    <cfRule type="cellIs" dxfId="1253" priority="12" operator="greaterThan">
      <formula>0</formula>
    </cfRule>
  </conditionalFormatting>
  <conditionalFormatting sqref="H3:H7">
    <cfRule type="cellIs" dxfId="1252" priority="13" operator="greaterThan">
      <formula>0</formula>
    </cfRule>
  </conditionalFormatting>
  <conditionalFormatting sqref="I3:I7">
    <cfRule type="cellIs" dxfId="1251" priority="14" operator="greaterThan">
      <formula>0</formula>
    </cfRule>
  </conditionalFormatting>
  <conditionalFormatting sqref="J3:J7">
    <cfRule type="cellIs" dxfId="1250" priority="15" operator="greaterThan">
      <formula>0</formula>
    </cfRule>
  </conditionalFormatting>
  <conditionalFormatting sqref="K3:K7">
    <cfRule type="cellIs" dxfId="1249" priority="16" operator="greaterThan">
      <formula>0</formula>
    </cfRule>
  </conditionalFormatting>
  <conditionalFormatting sqref="L3:L7">
    <cfRule type="cellIs" dxfId="1248" priority="17" operator="greaterThan">
      <formula>0</formula>
    </cfRule>
  </conditionalFormatting>
  <conditionalFormatting sqref="M3:M7">
    <cfRule type="cellIs" dxfId="1247" priority="18" operator="greaterThan">
      <formula>0</formula>
    </cfRule>
  </conditionalFormatting>
  <conditionalFormatting sqref="N3:N7">
    <cfRule type="cellIs" dxfId="1246" priority="19" operator="greaterThan">
      <formula>0</formula>
    </cfRule>
  </conditionalFormatting>
  <conditionalFormatting sqref="O3:O7">
    <cfRule type="cellIs" dxfId="1245" priority="20" operator="greaterThan">
      <formula>0</formula>
    </cfRule>
  </conditionalFormatting>
  <conditionalFormatting sqref="P3:P7">
    <cfRule type="cellIs" dxfId="1244" priority="21" operator="greaterThan">
      <formula>0</formula>
    </cfRule>
  </conditionalFormatting>
  <conditionalFormatting sqref="Q3:Q7">
    <cfRule type="cellIs" dxfId="1243" priority="22" operator="greater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Gressbanen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Gressbanen KG9</v>
      </c>
      <c r="B4" s="67"/>
      <c r="C4" s="67"/>
      <c r="D4" s="38" t="str">
        <f>L42</f>
        <v>9er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25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75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151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154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25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102" spans="13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242" priority="1" operator="greaterThan">
      <formula>0</formula>
    </cfRule>
  </conditionalFormatting>
  <conditionalFormatting sqref="H3:H7">
    <cfRule type="cellIs" dxfId="1241" priority="2" operator="greaterThan">
      <formula>0</formula>
    </cfRule>
  </conditionalFormatting>
  <conditionalFormatting sqref="I3:I7">
    <cfRule type="cellIs" dxfId="1240" priority="3" operator="greaterThan">
      <formula>0</formula>
    </cfRule>
  </conditionalFormatting>
  <conditionalFormatting sqref="J3:J7">
    <cfRule type="cellIs" dxfId="1239" priority="4" operator="greaterThan">
      <formula>0</formula>
    </cfRule>
  </conditionalFormatting>
  <conditionalFormatting sqref="K3:K7">
    <cfRule type="cellIs" dxfId="1238" priority="5" operator="greaterThan">
      <formula>0</formula>
    </cfRule>
  </conditionalFormatting>
  <conditionalFormatting sqref="L3:L7">
    <cfRule type="cellIs" dxfId="1237" priority="6" operator="greaterThan">
      <formula>0</formula>
    </cfRule>
  </conditionalFormatting>
  <conditionalFormatting sqref="M3:M7">
    <cfRule type="cellIs" dxfId="1236" priority="7" operator="greaterThan">
      <formula>0</formula>
    </cfRule>
  </conditionalFormatting>
  <conditionalFormatting sqref="N3:N7">
    <cfRule type="cellIs" dxfId="1235" priority="8" operator="greaterThan">
      <formula>0</formula>
    </cfRule>
  </conditionalFormatting>
  <conditionalFormatting sqref="O3:O7">
    <cfRule type="cellIs" dxfId="1234" priority="9" operator="greaterThan">
      <formula>0</formula>
    </cfRule>
  </conditionalFormatting>
  <conditionalFormatting sqref="P3:P7">
    <cfRule type="cellIs" dxfId="1233" priority="10" operator="greaterThan">
      <formula>0</formula>
    </cfRule>
  </conditionalFormatting>
  <conditionalFormatting sqref="Q3:Q7">
    <cfRule type="cellIs" dxfId="1232" priority="11" operator="greaterThan">
      <formula>0</formula>
    </cfRule>
  </conditionalFormatting>
  <conditionalFormatting sqref="C11:I38 C42:I69">
    <cfRule type="cellIs" dxfId="1231" priority="12" operator="equal">
      <formula>"Am. fotball"</formula>
    </cfRule>
  </conditionalFormatting>
  <conditionalFormatting sqref="C11:I38 C42:I69">
    <cfRule type="containsText" dxfId="1230" priority="13" operator="containsText" text="Baseball">
      <formula>NOT(ISERROR(SEARCH(("Baseball"),(C11))))</formula>
    </cfRule>
  </conditionalFormatting>
  <conditionalFormatting sqref="C11:I38 C42:I69">
    <cfRule type="cellIs" dxfId="1229" priority="14" operator="equal">
      <formula>"Cricket"</formula>
    </cfRule>
  </conditionalFormatting>
  <conditionalFormatting sqref="C11:I38 C42:I69">
    <cfRule type="cellIs" dxfId="1228" priority="15" operator="equal">
      <formula>"Fotball"</formula>
    </cfRule>
  </conditionalFormatting>
  <conditionalFormatting sqref="C11:I38 C42:I69">
    <cfRule type="cellIs" dxfId="1227" priority="16" operator="equal">
      <formula>"Friidrett"</formula>
    </cfRule>
  </conditionalFormatting>
  <conditionalFormatting sqref="C11:I38 C42:I69">
    <cfRule type="cellIs" dxfId="1226" priority="17" operator="equal">
      <formula>"Lacrosse"</formula>
    </cfRule>
  </conditionalFormatting>
  <conditionalFormatting sqref="C11:I38 C42:I69">
    <cfRule type="cellIs" dxfId="1225" priority="18" operator="equal">
      <formula>"Landhockey"</formula>
    </cfRule>
  </conditionalFormatting>
  <conditionalFormatting sqref="C11:I38 C42:I69">
    <cfRule type="cellIs" dxfId="1224" priority="19" operator="equal">
      <formula>"Rugby"</formula>
    </cfRule>
  </conditionalFormatting>
  <conditionalFormatting sqref="C11:I38 C42:I69">
    <cfRule type="cellIs" dxfId="1223" priority="20" operator="equal">
      <formula>"Tennis"</formula>
    </cfRule>
  </conditionalFormatting>
  <conditionalFormatting sqref="C11:I38 C42:I69">
    <cfRule type="cellIs" dxfId="1222" priority="21" operator="equal">
      <formula>"OBIK"</formula>
    </cfRule>
  </conditionalFormatting>
  <conditionalFormatting sqref="C11:I38 C42:I69">
    <cfRule type="containsText" dxfId="1221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Grorud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Grorud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46.5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3.5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96.5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3.5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153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155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9" t="s">
        <v>21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9" t="s">
        <v>21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9" t="s">
        <v>21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9" t="s">
        <v>21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9" t="s">
        <v>21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9" t="s">
        <v>21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9" t="s">
        <v>21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102" spans="13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220" priority="1" operator="greaterThan">
      <formula>0</formula>
    </cfRule>
  </conditionalFormatting>
  <conditionalFormatting sqref="H3:H7">
    <cfRule type="cellIs" dxfId="1219" priority="2" operator="greaterThan">
      <formula>0</formula>
    </cfRule>
  </conditionalFormatting>
  <conditionalFormatting sqref="I3:I7">
    <cfRule type="cellIs" dxfId="1218" priority="3" operator="greaterThan">
      <formula>0</formula>
    </cfRule>
  </conditionalFormatting>
  <conditionalFormatting sqref="J3:J7">
    <cfRule type="cellIs" dxfId="1217" priority="4" operator="greaterThan">
      <formula>0</formula>
    </cfRule>
  </conditionalFormatting>
  <conditionalFormatting sqref="K3:K7">
    <cfRule type="cellIs" dxfId="1216" priority="5" operator="greaterThan">
      <formula>0</formula>
    </cfRule>
  </conditionalFormatting>
  <conditionalFormatting sqref="L3:L7">
    <cfRule type="cellIs" dxfId="1215" priority="6" operator="greaterThan">
      <formula>0</formula>
    </cfRule>
  </conditionalFormatting>
  <conditionalFormatting sqref="M3:M7">
    <cfRule type="cellIs" dxfId="1214" priority="7" operator="greaterThan">
      <formula>0</formula>
    </cfRule>
  </conditionalFormatting>
  <conditionalFormatting sqref="N3:N7">
    <cfRule type="cellIs" dxfId="1213" priority="8" operator="greaterThan">
      <formula>0</formula>
    </cfRule>
  </conditionalFormatting>
  <conditionalFormatting sqref="O3:O7">
    <cfRule type="cellIs" dxfId="1212" priority="9" operator="greaterThan">
      <formula>0</formula>
    </cfRule>
  </conditionalFormatting>
  <conditionalFormatting sqref="P3:P7">
    <cfRule type="cellIs" dxfId="1211" priority="10" operator="greaterThan">
      <formula>0</formula>
    </cfRule>
  </conditionalFormatting>
  <conditionalFormatting sqref="Q3:Q7">
    <cfRule type="cellIs" dxfId="1210" priority="11" operator="greaterThan">
      <formula>0</formula>
    </cfRule>
  </conditionalFormatting>
  <conditionalFormatting sqref="C11:I38 C42:I69">
    <cfRule type="cellIs" dxfId="1209" priority="12" operator="equal">
      <formula>"Am. fotball"</formula>
    </cfRule>
  </conditionalFormatting>
  <conditionalFormatting sqref="C11:I38 C42:I69">
    <cfRule type="containsText" dxfId="1208" priority="13" operator="containsText" text="Baseball">
      <formula>NOT(ISERROR(SEARCH(("Baseball"),(C11))))</formula>
    </cfRule>
  </conditionalFormatting>
  <conditionalFormatting sqref="C11:I38 C42:I69">
    <cfRule type="cellIs" dxfId="1207" priority="14" operator="equal">
      <formula>"Cricket"</formula>
    </cfRule>
  </conditionalFormatting>
  <conditionalFormatting sqref="C11:I38 C42:I69">
    <cfRule type="cellIs" dxfId="1206" priority="15" operator="equal">
      <formula>"Fotball"</formula>
    </cfRule>
  </conditionalFormatting>
  <conditionalFormatting sqref="C11:I38 C42:I69">
    <cfRule type="cellIs" dxfId="1205" priority="16" operator="equal">
      <formula>"Friidrett"</formula>
    </cfRule>
  </conditionalFormatting>
  <conditionalFormatting sqref="C11:I38 C42:I69">
    <cfRule type="cellIs" dxfId="1204" priority="17" operator="equal">
      <formula>"Lacrosse"</formula>
    </cfRule>
  </conditionalFormatting>
  <conditionalFormatting sqref="C11:I38 C42:I69">
    <cfRule type="cellIs" dxfId="1203" priority="18" operator="equal">
      <formula>"Landhockey"</formula>
    </cfRule>
  </conditionalFormatting>
  <conditionalFormatting sqref="C11:I38 C42:I69">
    <cfRule type="cellIs" dxfId="1202" priority="19" operator="equal">
      <formula>"Rugby"</formula>
    </cfRule>
  </conditionalFormatting>
  <conditionalFormatting sqref="C11:I38 C42:I69">
    <cfRule type="cellIs" dxfId="1201" priority="20" operator="equal">
      <formula>"Tennis"</formula>
    </cfRule>
  </conditionalFormatting>
  <conditionalFormatting sqref="C11:I38 C42:I69">
    <cfRule type="cellIs" dxfId="1200" priority="21" operator="equal">
      <formula>"OBIK"</formula>
    </cfRule>
  </conditionalFormatting>
  <conditionalFormatting sqref="C11:I38 C42:I69">
    <cfRule type="containsText" dxfId="1199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Grünerhagen KG5</v>
      </c>
      <c r="B3" s="67"/>
      <c r="C3" s="67"/>
      <c r="D3" s="38" t="str">
        <f>L11</f>
        <v>5er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6.25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6.25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157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6.25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4:25" ht="22.5" customHeight="1" x14ac:dyDescent="0.2"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102" spans="13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G3:G7">
    <cfRule type="cellIs" dxfId="1198" priority="1" operator="greaterThan">
      <formula>0</formula>
    </cfRule>
  </conditionalFormatting>
  <conditionalFormatting sqref="H3:H7">
    <cfRule type="cellIs" dxfId="1197" priority="2" operator="greaterThan">
      <formula>0</formula>
    </cfRule>
  </conditionalFormatting>
  <conditionalFormatting sqref="I3:I7">
    <cfRule type="cellIs" dxfId="1196" priority="3" operator="greaterThan">
      <formula>0</formula>
    </cfRule>
  </conditionalFormatting>
  <conditionalFormatting sqref="J3:J7">
    <cfRule type="cellIs" dxfId="1195" priority="4" operator="greaterThan">
      <formula>0</formula>
    </cfRule>
  </conditionalFormatting>
  <conditionalFormatting sqref="K3:K7">
    <cfRule type="cellIs" dxfId="1194" priority="5" operator="greaterThan">
      <formula>0</formula>
    </cfRule>
  </conditionalFormatting>
  <conditionalFormatting sqref="L3:L7">
    <cfRule type="cellIs" dxfId="1193" priority="6" operator="greaterThan">
      <formula>0</formula>
    </cfRule>
  </conditionalFormatting>
  <conditionalFormatting sqref="M3:M7">
    <cfRule type="cellIs" dxfId="1192" priority="7" operator="greaterThan">
      <formula>0</formula>
    </cfRule>
  </conditionalFormatting>
  <conditionalFormatting sqref="N3:N7">
    <cfRule type="cellIs" dxfId="1191" priority="8" operator="greaterThan">
      <formula>0</formula>
    </cfRule>
  </conditionalFormatting>
  <conditionalFormatting sqref="O3:O7">
    <cfRule type="cellIs" dxfId="1190" priority="9" operator="greaterThan">
      <formula>0</formula>
    </cfRule>
  </conditionalFormatting>
  <conditionalFormatting sqref="P3:P7">
    <cfRule type="cellIs" dxfId="1189" priority="10" operator="greaterThan">
      <formula>0</formula>
    </cfRule>
  </conditionalFormatting>
  <conditionalFormatting sqref="Q3:Q7">
    <cfRule type="cellIs" dxfId="1188" priority="11" operator="greaterThan">
      <formula>0</formula>
    </cfRule>
  </conditionalFormatting>
  <conditionalFormatting sqref="C11:I38">
    <cfRule type="cellIs" dxfId="1187" priority="12" operator="equal">
      <formula>"Am. fotball"</formula>
    </cfRule>
  </conditionalFormatting>
  <conditionalFormatting sqref="C11:I38">
    <cfRule type="containsText" dxfId="1186" priority="13" operator="containsText" text="Baseball">
      <formula>NOT(ISERROR(SEARCH(("Baseball"),(C11))))</formula>
    </cfRule>
  </conditionalFormatting>
  <conditionalFormatting sqref="C11:I38">
    <cfRule type="cellIs" dxfId="1185" priority="14" operator="equal">
      <formula>"Cricket"</formula>
    </cfRule>
  </conditionalFormatting>
  <conditionalFormatting sqref="C11:I38">
    <cfRule type="cellIs" dxfId="1184" priority="15" operator="equal">
      <formula>"Fotball"</formula>
    </cfRule>
  </conditionalFormatting>
  <conditionalFormatting sqref="C11:I38">
    <cfRule type="cellIs" dxfId="1183" priority="16" operator="equal">
      <formula>"Friidrett"</formula>
    </cfRule>
  </conditionalFormatting>
  <conditionalFormatting sqref="C11:I38">
    <cfRule type="cellIs" dxfId="1182" priority="17" operator="equal">
      <formula>"Lacrosse"</formula>
    </cfRule>
  </conditionalFormatting>
  <conditionalFormatting sqref="C11:I38">
    <cfRule type="cellIs" dxfId="1181" priority="18" operator="equal">
      <formula>"Landhockey"</formula>
    </cfRule>
  </conditionalFormatting>
  <conditionalFormatting sqref="C11:I38">
    <cfRule type="cellIs" dxfId="1180" priority="19" operator="equal">
      <formula>"Rugby"</formula>
    </cfRule>
  </conditionalFormatting>
  <conditionalFormatting sqref="C11:I38">
    <cfRule type="cellIs" dxfId="1179" priority="20" operator="equal">
      <formula>"Tennis"</formula>
    </cfRule>
  </conditionalFormatting>
  <conditionalFormatting sqref="C11:I38">
    <cfRule type="cellIs" dxfId="1178" priority="21" operator="equal">
      <formula>"OBIK"</formula>
    </cfRule>
  </conditionalFormatting>
  <conditionalFormatting sqref="C11:I38">
    <cfRule type="containsText" dxfId="1177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Hallager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Hallager KG9 (Hundejordet)</v>
      </c>
      <c r="B4" s="67"/>
      <c r="C4" s="67"/>
      <c r="D4" s="38" t="str">
        <f>L42</f>
        <v>9er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25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75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159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161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25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102" spans="13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176" priority="1" operator="greaterThan">
      <formula>0</formula>
    </cfRule>
  </conditionalFormatting>
  <conditionalFormatting sqref="H3:H7">
    <cfRule type="cellIs" dxfId="1175" priority="2" operator="greaterThan">
      <formula>0</formula>
    </cfRule>
  </conditionalFormatting>
  <conditionalFormatting sqref="I3:I7">
    <cfRule type="cellIs" dxfId="1174" priority="3" operator="greaterThan">
      <formula>0</formula>
    </cfRule>
  </conditionalFormatting>
  <conditionalFormatting sqref="J3:J7">
    <cfRule type="cellIs" dxfId="1173" priority="4" operator="greaterThan">
      <formula>0</formula>
    </cfRule>
  </conditionalFormatting>
  <conditionalFormatting sqref="K3:K7">
    <cfRule type="cellIs" dxfId="1172" priority="5" operator="greaterThan">
      <formula>0</formula>
    </cfRule>
  </conditionalFormatting>
  <conditionalFormatting sqref="L3:L7">
    <cfRule type="cellIs" dxfId="1171" priority="6" operator="greaterThan">
      <formula>0</formula>
    </cfRule>
  </conditionalFormatting>
  <conditionalFormatting sqref="M3:M7">
    <cfRule type="cellIs" dxfId="1170" priority="7" operator="greaterThan">
      <formula>0</formula>
    </cfRule>
  </conditionalFormatting>
  <conditionalFormatting sqref="N3:N7">
    <cfRule type="cellIs" dxfId="1169" priority="8" operator="greaterThan">
      <formula>0</formula>
    </cfRule>
  </conditionalFormatting>
  <conditionalFormatting sqref="O3:O7">
    <cfRule type="cellIs" dxfId="1168" priority="9" operator="greaterThan">
      <formula>0</formula>
    </cfRule>
  </conditionalFormatting>
  <conditionalFormatting sqref="P3:P7">
    <cfRule type="cellIs" dxfId="1167" priority="10" operator="greaterThan">
      <formula>0</formula>
    </cfRule>
  </conditionalFormatting>
  <conditionalFormatting sqref="Q3:Q7">
    <cfRule type="cellIs" dxfId="1166" priority="11" operator="greaterThan">
      <formula>0</formula>
    </cfRule>
  </conditionalFormatting>
  <conditionalFormatting sqref="C11:I38 C42:I69">
    <cfRule type="cellIs" dxfId="1165" priority="12" operator="equal">
      <formula>"Am. fotball"</formula>
    </cfRule>
  </conditionalFormatting>
  <conditionalFormatting sqref="C11:I38 C42:I69">
    <cfRule type="containsText" dxfId="1164" priority="13" operator="containsText" text="Baseball">
      <formula>NOT(ISERROR(SEARCH(("Baseball"),(C11))))</formula>
    </cfRule>
  </conditionalFormatting>
  <conditionalFormatting sqref="C11:I38 C42:I69">
    <cfRule type="cellIs" dxfId="1163" priority="14" operator="equal">
      <formula>"Cricket"</formula>
    </cfRule>
  </conditionalFormatting>
  <conditionalFormatting sqref="C11:I38 C42:I69">
    <cfRule type="cellIs" dxfId="1162" priority="15" operator="equal">
      <formula>"Fotball"</formula>
    </cfRule>
  </conditionalFormatting>
  <conditionalFormatting sqref="C11:I38 C42:I69">
    <cfRule type="cellIs" dxfId="1161" priority="16" operator="equal">
      <formula>"Friidrett"</formula>
    </cfRule>
  </conditionalFormatting>
  <conditionalFormatting sqref="C11:I38 C42:I69">
    <cfRule type="cellIs" dxfId="1160" priority="17" operator="equal">
      <formula>"Lacrosse"</formula>
    </cfRule>
  </conditionalFormatting>
  <conditionalFormatting sqref="C11:I38 C42:I69">
    <cfRule type="cellIs" dxfId="1159" priority="18" operator="equal">
      <formula>"Landhockey"</formula>
    </cfRule>
  </conditionalFormatting>
  <conditionalFormatting sqref="C11:I38 C42:I69">
    <cfRule type="cellIs" dxfId="1158" priority="19" operator="equal">
      <formula>"Rugby"</formula>
    </cfRule>
  </conditionalFormatting>
  <conditionalFormatting sqref="C11:I38 C42:I69">
    <cfRule type="cellIs" dxfId="1157" priority="20" operator="equal">
      <formula>"Tennis"</formula>
    </cfRule>
  </conditionalFormatting>
  <conditionalFormatting sqref="C11:I38 C42:I69">
    <cfRule type="cellIs" dxfId="1156" priority="21" operator="equal">
      <formula>"OBIK"</formula>
    </cfRule>
  </conditionalFormatting>
  <conditionalFormatting sqref="C11:I38 C42:I69">
    <cfRule type="containsText" dxfId="1155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3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Haraløkka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Haraløkka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Haraløkka N9</v>
      </c>
      <c r="B5" s="67"/>
      <c r="C5" s="67"/>
      <c r="D5" s="38" t="str">
        <f>L73</f>
        <v>9er</v>
      </c>
      <c r="E5" s="38" t="str">
        <f>L74</f>
        <v>Nei</v>
      </c>
      <c r="F5" s="39" t="str">
        <f>L75</f>
        <v>Naturgress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6.9192181283514955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A102</f>
        <v>Haraløkka Friplass</v>
      </c>
      <c r="B6" s="67"/>
      <c r="C6" s="67"/>
      <c r="D6" s="38" t="str">
        <f>L104</f>
        <v>9er</v>
      </c>
      <c r="E6" s="38" t="str">
        <f>L105</f>
        <v>Ja</v>
      </c>
      <c r="F6" s="39" t="str">
        <f>L106</f>
        <v>Kunstgress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25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106.9192181283515</v>
      </c>
      <c r="K7" s="46">
        <f t="shared" si="4"/>
        <v>25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163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166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1" t="s">
        <v>169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4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11</v>
      </c>
      <c r="I75" s="50"/>
      <c r="K75" s="38" t="s">
        <v>6</v>
      </c>
      <c r="L75" s="54" t="s">
        <v>24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0.13838436256702991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11</v>
      </c>
      <c r="I77" s="53" t="s">
        <v>11</v>
      </c>
      <c r="K77" s="55" t="s">
        <v>47</v>
      </c>
      <c r="L77" s="56">
        <f>L72*L76</f>
        <v>6.9192181283514955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11</v>
      </c>
      <c r="I78" s="53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56</v>
      </c>
      <c r="B87" s="52" t="s">
        <v>57</v>
      </c>
      <c r="C87" s="53" t="s">
        <v>11</v>
      </c>
      <c r="D87" s="53" t="s">
        <v>11</v>
      </c>
      <c r="E87" s="53" t="s">
        <v>11</v>
      </c>
      <c r="F87" s="53" t="s">
        <v>11</v>
      </c>
      <c r="G87" s="53" t="s">
        <v>11</v>
      </c>
      <c r="H87" s="53" t="s">
        <v>11</v>
      </c>
      <c r="I87" s="53" t="s">
        <v>11</v>
      </c>
    </row>
    <row r="88" spans="1:9" ht="12.75" x14ac:dyDescent="0.2">
      <c r="A88" s="52" t="s">
        <v>57</v>
      </c>
      <c r="B88" s="52" t="s">
        <v>58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58</v>
      </c>
      <c r="B89" s="52" t="s">
        <v>59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59</v>
      </c>
      <c r="B90" s="52" t="s">
        <v>60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60</v>
      </c>
      <c r="B91" s="52" t="s">
        <v>61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61</v>
      </c>
      <c r="B92" s="52" t="s">
        <v>62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62</v>
      </c>
      <c r="B93" s="52" t="s">
        <v>63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63</v>
      </c>
      <c r="B94" s="52" t="s">
        <v>64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64</v>
      </c>
      <c r="B95" s="52" t="s">
        <v>65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0"/>
      <c r="I95" s="53" t="s">
        <v>11</v>
      </c>
    </row>
    <row r="96" spans="1:9" ht="12.75" x14ac:dyDescent="0.2">
      <c r="A96" s="52" t="s">
        <v>65</v>
      </c>
      <c r="B96" s="52" t="s">
        <v>66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66</v>
      </c>
      <c r="B97" s="52" t="s">
        <v>67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5">
      <c r="A102" s="76" t="s">
        <v>172</v>
      </c>
      <c r="B102" s="69"/>
      <c r="C102" s="69"/>
      <c r="D102" s="69"/>
      <c r="E102" s="69"/>
      <c r="F102" s="69"/>
      <c r="G102" s="69"/>
      <c r="H102" s="69"/>
      <c r="I102" s="70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2.75" x14ac:dyDescent="0.2">
      <c r="A103" s="48" t="s">
        <v>30</v>
      </c>
      <c r="B103" s="48" t="s">
        <v>31</v>
      </c>
      <c r="C103" s="48" t="s">
        <v>32</v>
      </c>
      <c r="D103" s="48" t="s">
        <v>33</v>
      </c>
      <c r="E103" s="48" t="s">
        <v>34</v>
      </c>
      <c r="F103" s="48" t="s">
        <v>35</v>
      </c>
      <c r="G103" s="48" t="s">
        <v>36</v>
      </c>
      <c r="H103" s="48" t="s">
        <v>37</v>
      </c>
      <c r="I103" s="48" t="s">
        <v>38</v>
      </c>
      <c r="K103" s="38" t="s">
        <v>39</v>
      </c>
      <c r="L103" s="42">
        <v>50</v>
      </c>
    </row>
    <row r="104" spans="1:25" ht="12.75" x14ac:dyDescent="0.2">
      <c r="A104" s="49" t="s">
        <v>40</v>
      </c>
      <c r="B104" s="49" t="s">
        <v>41</v>
      </c>
      <c r="C104" s="50"/>
      <c r="D104" s="50"/>
      <c r="E104" s="50"/>
      <c r="F104" s="50"/>
      <c r="G104" s="50"/>
      <c r="H104" s="50"/>
      <c r="I104" s="50"/>
      <c r="K104" s="38" t="s">
        <v>0</v>
      </c>
      <c r="L104" s="57" t="s">
        <v>4</v>
      </c>
    </row>
    <row r="105" spans="1:25" ht="12.75" x14ac:dyDescent="0.2">
      <c r="A105" s="49" t="s">
        <v>41</v>
      </c>
      <c r="B105" s="52" t="s">
        <v>42</v>
      </c>
      <c r="C105" s="50"/>
      <c r="D105" s="50"/>
      <c r="E105" s="50"/>
      <c r="F105" s="50"/>
      <c r="G105" s="50"/>
      <c r="H105" s="50"/>
      <c r="I105" s="50"/>
      <c r="K105" s="38" t="s">
        <v>5</v>
      </c>
      <c r="L105" s="57" t="s">
        <v>16</v>
      </c>
    </row>
    <row r="106" spans="1:25" ht="12.75" x14ac:dyDescent="0.2">
      <c r="A106" s="52" t="s">
        <v>42</v>
      </c>
      <c r="B106" s="52" t="s">
        <v>43</v>
      </c>
      <c r="C106" s="50"/>
      <c r="D106" s="50"/>
      <c r="E106" s="50"/>
      <c r="F106" s="50"/>
      <c r="G106" s="50"/>
      <c r="H106" s="59" t="s">
        <v>12</v>
      </c>
      <c r="I106" s="50"/>
      <c r="K106" s="38" t="s">
        <v>6</v>
      </c>
      <c r="L106" s="54" t="s">
        <v>20</v>
      </c>
    </row>
    <row r="107" spans="1:25" ht="12.75" x14ac:dyDescent="0.2">
      <c r="A107" s="52" t="s">
        <v>43</v>
      </c>
      <c r="B107" s="52" t="s">
        <v>44</v>
      </c>
      <c r="C107" s="50"/>
      <c r="D107" s="50"/>
      <c r="E107" s="50"/>
      <c r="F107" s="50"/>
      <c r="G107" s="50"/>
      <c r="H107" s="59" t="s">
        <v>12</v>
      </c>
      <c r="I107" s="50"/>
      <c r="K107" s="38" t="s">
        <v>45</v>
      </c>
      <c r="L107" s="42">
        <f>VLOOKUP(L104,Parametere!$A$2:$B$5,2,FALSE)*VLOOKUP(L105,Parametere!$A$8:$B$9,2,FALSE)*VLOOKUP(L106,Parametere!$A$12:$B$14,2,FALSE)</f>
        <v>0.5</v>
      </c>
    </row>
    <row r="108" spans="1:25" ht="12.75" x14ac:dyDescent="0.2">
      <c r="A108" s="52" t="s">
        <v>44</v>
      </c>
      <c r="B108" s="52" t="s">
        <v>46</v>
      </c>
      <c r="C108" s="50"/>
      <c r="D108" s="50"/>
      <c r="E108" s="50"/>
      <c r="F108" s="50"/>
      <c r="G108" s="50"/>
      <c r="H108" s="59" t="s">
        <v>12</v>
      </c>
      <c r="I108" s="59" t="s">
        <v>12</v>
      </c>
      <c r="K108" s="55" t="s">
        <v>47</v>
      </c>
      <c r="L108" s="56">
        <f>L103*L107</f>
        <v>25</v>
      </c>
    </row>
    <row r="109" spans="1:25" ht="12.75" x14ac:dyDescent="0.2">
      <c r="A109" s="52" t="s">
        <v>46</v>
      </c>
      <c r="B109" s="52" t="s">
        <v>48</v>
      </c>
      <c r="C109" s="50"/>
      <c r="D109" s="50"/>
      <c r="E109" s="50"/>
      <c r="F109" s="50"/>
      <c r="G109" s="50"/>
      <c r="H109" s="59" t="s">
        <v>12</v>
      </c>
      <c r="I109" s="59" t="s">
        <v>12</v>
      </c>
    </row>
    <row r="110" spans="1:25" ht="12.75" x14ac:dyDescent="0.2">
      <c r="A110" s="52" t="s">
        <v>48</v>
      </c>
      <c r="B110" s="52" t="s">
        <v>49</v>
      </c>
      <c r="C110" s="50"/>
      <c r="D110" s="50"/>
      <c r="E110" s="50"/>
      <c r="F110" s="50"/>
      <c r="G110" s="50"/>
      <c r="H110" s="59" t="s">
        <v>12</v>
      </c>
      <c r="I110" s="59" t="s">
        <v>12</v>
      </c>
    </row>
    <row r="111" spans="1:25" ht="12.75" x14ac:dyDescent="0.2">
      <c r="A111" s="52" t="s">
        <v>49</v>
      </c>
      <c r="B111" s="52" t="s">
        <v>50</v>
      </c>
      <c r="C111" s="50"/>
      <c r="D111" s="50"/>
      <c r="E111" s="50"/>
      <c r="F111" s="50"/>
      <c r="G111" s="50"/>
      <c r="H111" s="59" t="s">
        <v>12</v>
      </c>
      <c r="I111" s="59" t="s">
        <v>12</v>
      </c>
    </row>
    <row r="112" spans="1:25" ht="12.75" x14ac:dyDescent="0.2">
      <c r="A112" s="52" t="s">
        <v>50</v>
      </c>
      <c r="B112" s="52" t="s">
        <v>51</v>
      </c>
      <c r="C112" s="50"/>
      <c r="D112" s="50"/>
      <c r="E112" s="50"/>
      <c r="F112" s="50"/>
      <c r="G112" s="50"/>
      <c r="H112" s="59" t="s">
        <v>12</v>
      </c>
      <c r="I112" s="59" t="s">
        <v>12</v>
      </c>
    </row>
    <row r="113" spans="1:9" ht="12.75" x14ac:dyDescent="0.2">
      <c r="A113" s="52" t="s">
        <v>51</v>
      </c>
      <c r="B113" s="52" t="s">
        <v>52</v>
      </c>
      <c r="C113" s="50"/>
      <c r="D113" s="50"/>
      <c r="E113" s="50"/>
      <c r="F113" s="50"/>
      <c r="G113" s="50"/>
      <c r="H113" s="59" t="s">
        <v>12</v>
      </c>
      <c r="I113" s="59" t="s">
        <v>12</v>
      </c>
    </row>
    <row r="114" spans="1:9" ht="12.75" x14ac:dyDescent="0.2">
      <c r="A114" s="52" t="s">
        <v>52</v>
      </c>
      <c r="B114" s="52" t="s">
        <v>53</v>
      </c>
      <c r="C114" s="50"/>
      <c r="D114" s="50"/>
      <c r="E114" s="50"/>
      <c r="F114" s="50"/>
      <c r="G114" s="50"/>
      <c r="H114" s="59" t="s">
        <v>12</v>
      </c>
      <c r="I114" s="59" t="s">
        <v>12</v>
      </c>
    </row>
    <row r="115" spans="1:9" ht="12.75" x14ac:dyDescent="0.2">
      <c r="A115" s="52" t="s">
        <v>53</v>
      </c>
      <c r="B115" s="52" t="s">
        <v>54</v>
      </c>
      <c r="C115" s="50"/>
      <c r="D115" s="50"/>
      <c r="E115" s="50"/>
      <c r="F115" s="50"/>
      <c r="G115" s="50"/>
      <c r="H115" s="59" t="s">
        <v>12</v>
      </c>
      <c r="I115" s="59" t="s">
        <v>12</v>
      </c>
    </row>
    <row r="116" spans="1:9" ht="12.75" x14ac:dyDescent="0.2">
      <c r="A116" s="52" t="s">
        <v>54</v>
      </c>
      <c r="B116" s="52" t="s">
        <v>55</v>
      </c>
      <c r="C116" s="50"/>
      <c r="D116" s="50"/>
      <c r="E116" s="50"/>
      <c r="F116" s="50"/>
      <c r="G116" s="50"/>
      <c r="H116" s="59" t="s">
        <v>12</v>
      </c>
      <c r="I116" s="59" t="s">
        <v>12</v>
      </c>
    </row>
    <row r="117" spans="1:9" ht="12.75" x14ac:dyDescent="0.2">
      <c r="A117" s="52" t="s">
        <v>55</v>
      </c>
      <c r="B117" s="52" t="s">
        <v>56</v>
      </c>
      <c r="C117" s="50"/>
      <c r="D117" s="50"/>
      <c r="E117" s="50"/>
      <c r="F117" s="50"/>
      <c r="G117" s="50"/>
      <c r="H117" s="59" t="s">
        <v>12</v>
      </c>
      <c r="I117" s="59" t="s">
        <v>12</v>
      </c>
    </row>
    <row r="118" spans="1:9" ht="12.75" x14ac:dyDescent="0.2">
      <c r="A118" s="52" t="s">
        <v>56</v>
      </c>
      <c r="B118" s="52" t="s">
        <v>57</v>
      </c>
      <c r="C118" s="59" t="s">
        <v>12</v>
      </c>
      <c r="D118" s="59" t="s">
        <v>12</v>
      </c>
      <c r="E118" s="59" t="s">
        <v>12</v>
      </c>
      <c r="F118" s="59" t="s">
        <v>12</v>
      </c>
      <c r="G118" s="59" t="s">
        <v>12</v>
      </c>
      <c r="H118" s="59" t="s">
        <v>12</v>
      </c>
      <c r="I118" s="59" t="s">
        <v>12</v>
      </c>
    </row>
    <row r="119" spans="1:9" ht="12.75" x14ac:dyDescent="0.2">
      <c r="A119" s="52" t="s">
        <v>57</v>
      </c>
      <c r="B119" s="52" t="s">
        <v>58</v>
      </c>
      <c r="C119" s="59" t="s">
        <v>12</v>
      </c>
      <c r="D119" s="59" t="s">
        <v>12</v>
      </c>
      <c r="E119" s="59" t="s">
        <v>12</v>
      </c>
      <c r="F119" s="59" t="s">
        <v>12</v>
      </c>
      <c r="G119" s="59" t="s">
        <v>12</v>
      </c>
      <c r="H119" s="59" t="s">
        <v>12</v>
      </c>
      <c r="I119" s="59" t="s">
        <v>12</v>
      </c>
    </row>
    <row r="120" spans="1:9" ht="12.75" x14ac:dyDescent="0.2">
      <c r="A120" s="52" t="s">
        <v>58</v>
      </c>
      <c r="B120" s="52" t="s">
        <v>59</v>
      </c>
      <c r="C120" s="59" t="s">
        <v>12</v>
      </c>
      <c r="D120" s="59" t="s">
        <v>12</v>
      </c>
      <c r="E120" s="59" t="s">
        <v>12</v>
      </c>
      <c r="F120" s="59" t="s">
        <v>12</v>
      </c>
      <c r="G120" s="59" t="s">
        <v>12</v>
      </c>
      <c r="H120" s="59" t="s">
        <v>12</v>
      </c>
      <c r="I120" s="59" t="s">
        <v>12</v>
      </c>
    </row>
    <row r="121" spans="1:9" ht="12.75" x14ac:dyDescent="0.2">
      <c r="A121" s="52" t="s">
        <v>59</v>
      </c>
      <c r="B121" s="52" t="s">
        <v>60</v>
      </c>
      <c r="C121" s="59" t="s">
        <v>12</v>
      </c>
      <c r="D121" s="59" t="s">
        <v>12</v>
      </c>
      <c r="E121" s="59" t="s">
        <v>12</v>
      </c>
      <c r="F121" s="59" t="s">
        <v>12</v>
      </c>
      <c r="G121" s="59" t="s">
        <v>12</v>
      </c>
      <c r="H121" s="59" t="s">
        <v>12</v>
      </c>
      <c r="I121" s="59" t="s">
        <v>12</v>
      </c>
    </row>
    <row r="122" spans="1:9" ht="12.75" x14ac:dyDescent="0.2">
      <c r="A122" s="52" t="s">
        <v>60</v>
      </c>
      <c r="B122" s="52" t="s">
        <v>61</v>
      </c>
      <c r="C122" s="59" t="s">
        <v>12</v>
      </c>
      <c r="D122" s="59" t="s">
        <v>12</v>
      </c>
      <c r="E122" s="59" t="s">
        <v>12</v>
      </c>
      <c r="F122" s="59" t="s">
        <v>12</v>
      </c>
      <c r="G122" s="59" t="s">
        <v>12</v>
      </c>
      <c r="H122" s="59" t="s">
        <v>12</v>
      </c>
      <c r="I122" s="59" t="s">
        <v>12</v>
      </c>
    </row>
    <row r="123" spans="1:9" ht="12.75" x14ac:dyDescent="0.2">
      <c r="A123" s="52" t="s">
        <v>61</v>
      </c>
      <c r="B123" s="52" t="s">
        <v>62</v>
      </c>
      <c r="C123" s="59" t="s">
        <v>12</v>
      </c>
      <c r="D123" s="59" t="s">
        <v>12</v>
      </c>
      <c r="E123" s="59" t="s">
        <v>12</v>
      </c>
      <c r="F123" s="59" t="s">
        <v>12</v>
      </c>
      <c r="G123" s="59" t="s">
        <v>12</v>
      </c>
      <c r="H123" s="59" t="s">
        <v>12</v>
      </c>
      <c r="I123" s="59" t="s">
        <v>12</v>
      </c>
    </row>
    <row r="124" spans="1:9" ht="12.75" x14ac:dyDescent="0.2">
      <c r="A124" s="52" t="s">
        <v>62</v>
      </c>
      <c r="B124" s="52" t="s">
        <v>63</v>
      </c>
      <c r="C124" s="59" t="s">
        <v>12</v>
      </c>
      <c r="D124" s="59" t="s">
        <v>12</v>
      </c>
      <c r="E124" s="59" t="s">
        <v>12</v>
      </c>
      <c r="F124" s="59" t="s">
        <v>12</v>
      </c>
      <c r="G124" s="59" t="s">
        <v>12</v>
      </c>
      <c r="H124" s="59" t="s">
        <v>12</v>
      </c>
      <c r="I124" s="59" t="s">
        <v>12</v>
      </c>
    </row>
    <row r="125" spans="1:9" ht="12.75" x14ac:dyDescent="0.2">
      <c r="A125" s="52" t="s">
        <v>63</v>
      </c>
      <c r="B125" s="52" t="s">
        <v>64</v>
      </c>
      <c r="C125" s="59" t="s">
        <v>12</v>
      </c>
      <c r="D125" s="59" t="s">
        <v>12</v>
      </c>
      <c r="E125" s="59" t="s">
        <v>12</v>
      </c>
      <c r="F125" s="59" t="s">
        <v>12</v>
      </c>
      <c r="G125" s="59" t="s">
        <v>12</v>
      </c>
      <c r="H125" s="59" t="s">
        <v>12</v>
      </c>
      <c r="I125" s="59" t="s">
        <v>12</v>
      </c>
    </row>
    <row r="126" spans="1:9" ht="12.75" x14ac:dyDescent="0.2">
      <c r="A126" s="52" t="s">
        <v>64</v>
      </c>
      <c r="B126" s="52" t="s">
        <v>65</v>
      </c>
      <c r="C126" s="59" t="s">
        <v>12</v>
      </c>
      <c r="D126" s="59" t="s">
        <v>12</v>
      </c>
      <c r="E126" s="59" t="s">
        <v>12</v>
      </c>
      <c r="F126" s="59" t="s">
        <v>12</v>
      </c>
      <c r="G126" s="59" t="s">
        <v>12</v>
      </c>
      <c r="H126" s="50"/>
      <c r="I126" s="59" t="s">
        <v>12</v>
      </c>
    </row>
    <row r="127" spans="1:9" ht="12.75" x14ac:dyDescent="0.2">
      <c r="A127" s="52" t="s">
        <v>65</v>
      </c>
      <c r="B127" s="52" t="s">
        <v>66</v>
      </c>
      <c r="C127" s="59" t="s">
        <v>12</v>
      </c>
      <c r="D127" s="59" t="s">
        <v>12</v>
      </c>
      <c r="E127" s="59" t="s">
        <v>12</v>
      </c>
      <c r="F127" s="59" t="s">
        <v>12</v>
      </c>
      <c r="G127" s="59" t="s">
        <v>12</v>
      </c>
      <c r="H127" s="50"/>
      <c r="I127" s="59" t="s">
        <v>12</v>
      </c>
    </row>
    <row r="128" spans="1:9" ht="12.75" x14ac:dyDescent="0.2">
      <c r="A128" s="52" t="s">
        <v>66</v>
      </c>
      <c r="B128" s="52" t="s">
        <v>67</v>
      </c>
      <c r="C128" s="59" t="s">
        <v>12</v>
      </c>
      <c r="D128" s="59" t="s">
        <v>12</v>
      </c>
      <c r="E128" s="59" t="s">
        <v>12</v>
      </c>
      <c r="F128" s="59" t="s">
        <v>12</v>
      </c>
      <c r="G128" s="59" t="s">
        <v>12</v>
      </c>
      <c r="H128" s="50"/>
      <c r="I128" s="50"/>
    </row>
    <row r="129" spans="1:9" ht="12.75" x14ac:dyDescent="0.2">
      <c r="A129" s="52" t="s">
        <v>67</v>
      </c>
      <c r="B129" s="52" t="s">
        <v>68</v>
      </c>
      <c r="C129" s="59" t="s">
        <v>12</v>
      </c>
      <c r="D129" s="59" t="s">
        <v>12</v>
      </c>
      <c r="E129" s="59" t="s">
        <v>12</v>
      </c>
      <c r="F129" s="59" t="s">
        <v>12</v>
      </c>
      <c r="G129" s="59" t="s">
        <v>12</v>
      </c>
      <c r="H129" s="50"/>
      <c r="I129" s="50"/>
    </row>
    <row r="130" spans="1:9" ht="12.75" x14ac:dyDescent="0.2">
      <c r="A130" s="52" t="s">
        <v>68</v>
      </c>
      <c r="B130" s="52" t="s">
        <v>69</v>
      </c>
      <c r="C130" s="50"/>
      <c r="D130" s="50"/>
      <c r="E130" s="50"/>
      <c r="F130" s="50"/>
      <c r="G130" s="50"/>
      <c r="H130" s="50"/>
      <c r="I130" s="50"/>
    </row>
    <row r="131" spans="1:9" ht="12.75" x14ac:dyDescent="0.2">
      <c r="A131" s="52" t="s">
        <v>69</v>
      </c>
      <c r="B131" s="52" t="s">
        <v>70</v>
      </c>
      <c r="C131" s="50"/>
      <c r="D131" s="50"/>
      <c r="E131" s="50"/>
      <c r="F131" s="50"/>
      <c r="G131" s="50"/>
      <c r="H131" s="50"/>
      <c r="I131" s="50"/>
    </row>
  </sheetData>
  <mergeCells count="11">
    <mergeCell ref="A9:I9"/>
    <mergeCell ref="A40:I40"/>
    <mergeCell ref="A71:I71"/>
    <mergeCell ref="A102:I102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154" priority="1" operator="greaterThan">
      <formula>0</formula>
    </cfRule>
  </conditionalFormatting>
  <conditionalFormatting sqref="H3:H7">
    <cfRule type="cellIs" dxfId="1153" priority="2" operator="greaterThan">
      <formula>0</formula>
    </cfRule>
  </conditionalFormatting>
  <conditionalFormatting sqref="I3:I7">
    <cfRule type="cellIs" dxfId="1152" priority="3" operator="greaterThan">
      <formula>0</formula>
    </cfRule>
  </conditionalFormatting>
  <conditionalFormatting sqref="J3:J7">
    <cfRule type="cellIs" dxfId="1151" priority="4" operator="greaterThan">
      <formula>0</formula>
    </cfRule>
  </conditionalFormatting>
  <conditionalFormatting sqref="K3:K7">
    <cfRule type="cellIs" dxfId="1150" priority="5" operator="greaterThan">
      <formula>0</formula>
    </cfRule>
  </conditionalFormatting>
  <conditionalFormatting sqref="L3:L7">
    <cfRule type="cellIs" dxfId="1149" priority="6" operator="greaterThan">
      <formula>0</formula>
    </cfRule>
  </conditionalFormatting>
  <conditionalFormatting sqref="M3:M7">
    <cfRule type="cellIs" dxfId="1148" priority="7" operator="greaterThan">
      <formula>0</formula>
    </cfRule>
  </conditionalFormatting>
  <conditionalFormatting sqref="N3:N7">
    <cfRule type="cellIs" dxfId="1147" priority="8" operator="greaterThan">
      <formula>0</formula>
    </cfRule>
  </conditionalFormatting>
  <conditionalFormatting sqref="O3:O7">
    <cfRule type="cellIs" dxfId="1146" priority="9" operator="greaterThan">
      <formula>0</formula>
    </cfRule>
  </conditionalFormatting>
  <conditionalFormatting sqref="P3:P7">
    <cfRule type="cellIs" dxfId="1145" priority="10" operator="greaterThan">
      <formula>0</formula>
    </cfRule>
  </conditionalFormatting>
  <conditionalFormatting sqref="Q3:Q7">
    <cfRule type="cellIs" dxfId="1144" priority="11" operator="greaterThan">
      <formula>0</formula>
    </cfRule>
  </conditionalFormatting>
  <conditionalFormatting sqref="C11:I38 C42:I69 C73:I100 C104:I131">
    <cfRule type="cellIs" dxfId="1143" priority="12" operator="equal">
      <formula>"Am. fotball"</formula>
    </cfRule>
  </conditionalFormatting>
  <conditionalFormatting sqref="C11:I38 C42:I69 C73:I100 C104:I131">
    <cfRule type="containsText" dxfId="1142" priority="13" operator="containsText" text="Baseball">
      <formula>NOT(ISERROR(SEARCH(("Baseball"),(C11))))</formula>
    </cfRule>
  </conditionalFormatting>
  <conditionalFormatting sqref="C11:I38 C42:I69 C73:I100 C104:I131">
    <cfRule type="cellIs" dxfId="1141" priority="14" operator="equal">
      <formula>"Cricket"</formula>
    </cfRule>
  </conditionalFormatting>
  <conditionalFormatting sqref="C11:I38 C42:I69 C73:I100 C104:I131">
    <cfRule type="cellIs" dxfId="1140" priority="15" operator="equal">
      <formula>"Fotball"</formula>
    </cfRule>
  </conditionalFormatting>
  <conditionalFormatting sqref="C11:I38 C42:I69 C73:I100 C104:I131">
    <cfRule type="cellIs" dxfId="1139" priority="16" operator="equal">
      <formula>"Friidrett"</formula>
    </cfRule>
  </conditionalFormatting>
  <conditionalFormatting sqref="C11:I38 C42:I69 C73:I100 C104:I131">
    <cfRule type="cellIs" dxfId="1138" priority="17" operator="equal">
      <formula>"Lacrosse"</formula>
    </cfRule>
  </conditionalFormatting>
  <conditionalFormatting sqref="C11:I38 C42:I69 C73:I100 C104:I131">
    <cfRule type="cellIs" dxfId="1137" priority="18" operator="equal">
      <formula>"Landhockey"</formula>
    </cfRule>
  </conditionalFormatting>
  <conditionalFormatting sqref="C11:I38 C42:I69 C73:I100 C104:I131">
    <cfRule type="cellIs" dxfId="1136" priority="19" operator="equal">
      <formula>"Rugby"</formula>
    </cfRule>
  </conditionalFormatting>
  <conditionalFormatting sqref="C11:I38 C42:I69 C73:I100 C104:I131">
    <cfRule type="cellIs" dxfId="1135" priority="20" operator="equal">
      <formula>"Tennis"</formula>
    </cfRule>
  </conditionalFormatting>
  <conditionalFormatting sqref="C11:I38 C42:I69 C73:I100 C104:I131">
    <cfRule type="cellIs" dxfId="1134" priority="21" operator="equal">
      <formula>"OBIK"</formula>
    </cfRule>
  </conditionalFormatting>
  <conditionalFormatting sqref="C11:I38 C42:I69 C73:I100 C104:I131">
    <cfRule type="containsText" dxfId="1133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Hasle skole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12.5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164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12.5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132" priority="1" operator="equal">
      <formula>"Am. fotball"</formula>
    </cfRule>
  </conditionalFormatting>
  <conditionalFormatting sqref="C11:I38">
    <cfRule type="containsText" dxfId="1131" priority="2" operator="containsText" text="Baseball">
      <formula>NOT(ISERROR(SEARCH(("Baseball"),(C11))))</formula>
    </cfRule>
  </conditionalFormatting>
  <conditionalFormatting sqref="C11:I38">
    <cfRule type="cellIs" dxfId="1130" priority="3" operator="equal">
      <formula>"Cricket"</formula>
    </cfRule>
  </conditionalFormatting>
  <conditionalFormatting sqref="C11:I38">
    <cfRule type="cellIs" dxfId="1129" priority="4" operator="equal">
      <formula>"Fotball"</formula>
    </cfRule>
  </conditionalFormatting>
  <conditionalFormatting sqref="C11:I38">
    <cfRule type="cellIs" dxfId="1128" priority="5" operator="equal">
      <formula>"Friidrett"</formula>
    </cfRule>
  </conditionalFormatting>
  <conditionalFormatting sqref="C11:I38">
    <cfRule type="cellIs" dxfId="1127" priority="6" operator="equal">
      <formula>"Lacrosse"</formula>
    </cfRule>
  </conditionalFormatting>
  <conditionalFormatting sqref="C11:I38">
    <cfRule type="cellIs" dxfId="1126" priority="7" operator="equal">
      <formula>"Landhockey"</formula>
    </cfRule>
  </conditionalFormatting>
  <conditionalFormatting sqref="C11:I38">
    <cfRule type="cellIs" dxfId="1125" priority="8" operator="equal">
      <formula>"Rugby"</formula>
    </cfRule>
  </conditionalFormatting>
  <conditionalFormatting sqref="C11:I38">
    <cfRule type="cellIs" dxfId="1124" priority="9" operator="equal">
      <formula>"Tennis"</formula>
    </cfRule>
  </conditionalFormatting>
  <conditionalFormatting sqref="C11:I38">
    <cfRule type="cellIs" dxfId="1123" priority="10" operator="equal">
      <formula>"OBIK"</formula>
    </cfRule>
  </conditionalFormatting>
  <conditionalFormatting sqref="C11:I38">
    <cfRule type="containsText" dxfId="1122" priority="11" operator="containsText" text="tiltak">
      <formula>NOT(ISERROR(SEARCH(("tiltak"),(C11))))</formula>
    </cfRule>
  </conditionalFormatting>
  <conditionalFormatting sqref="G3:G7">
    <cfRule type="cellIs" dxfId="1121" priority="12" operator="greaterThan">
      <formula>0</formula>
    </cfRule>
  </conditionalFormatting>
  <conditionalFormatting sqref="H3:H7">
    <cfRule type="cellIs" dxfId="1120" priority="13" operator="greaterThan">
      <formula>0</formula>
    </cfRule>
  </conditionalFormatting>
  <conditionalFormatting sqref="I3:I7">
    <cfRule type="cellIs" dxfId="1119" priority="14" operator="greaterThan">
      <formula>0</formula>
    </cfRule>
  </conditionalFormatting>
  <conditionalFormatting sqref="J3:J7">
    <cfRule type="cellIs" dxfId="1118" priority="15" operator="greaterThan">
      <formula>0</formula>
    </cfRule>
  </conditionalFormatting>
  <conditionalFormatting sqref="K3:K7">
    <cfRule type="cellIs" dxfId="1117" priority="16" operator="greaterThan">
      <formula>0</formula>
    </cfRule>
  </conditionalFormatting>
  <conditionalFormatting sqref="L3:L7">
    <cfRule type="cellIs" dxfId="1116" priority="17" operator="greaterThan">
      <formula>0</formula>
    </cfRule>
  </conditionalFormatting>
  <conditionalFormatting sqref="M3:M7">
    <cfRule type="cellIs" dxfId="1115" priority="18" operator="greaterThan">
      <formula>0</formula>
    </cfRule>
  </conditionalFormatting>
  <conditionalFormatting sqref="N3:N7">
    <cfRule type="cellIs" dxfId="1114" priority="19" operator="greaterThan">
      <formula>0</formula>
    </cfRule>
  </conditionalFormatting>
  <conditionalFormatting sqref="O3:O7">
    <cfRule type="cellIs" dxfId="1113" priority="20" operator="greaterThan">
      <formula>0</formula>
    </cfRule>
  </conditionalFormatting>
  <conditionalFormatting sqref="P3:P7">
    <cfRule type="cellIs" dxfId="1112" priority="21" operator="greaterThan">
      <formula>0</formula>
    </cfRule>
  </conditionalFormatting>
  <conditionalFormatting sqref="Q3:Q7">
    <cfRule type="cellIs" dxfId="1111" priority="2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3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Abildsø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Abildsø N11-1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Naturgress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13.838436256702991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Abildsø N11-2</v>
      </c>
      <c r="B5" s="67"/>
      <c r="C5" s="67"/>
      <c r="D5" s="38" t="str">
        <f>L73</f>
        <v>11er</v>
      </c>
      <c r="E5" s="38" t="str">
        <f>L74</f>
        <v>Nei</v>
      </c>
      <c r="F5" s="39" t="str">
        <f>L75</f>
        <v>Naturgress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13.838436256702991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A102</f>
        <v>Abildsø G9</v>
      </c>
      <c r="B6" s="67"/>
      <c r="C6" s="67"/>
      <c r="D6" s="38" t="str">
        <f>L104</f>
        <v>9er</v>
      </c>
      <c r="E6" s="38" t="str">
        <f>L105</f>
        <v>Nei</v>
      </c>
      <c r="F6" s="39" t="str">
        <f>L106</f>
        <v>Grus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16.666666666666664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94.343539180072639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1" t="s">
        <v>71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24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0.27676872513405981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13.838436256702991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1" t="s">
        <v>72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1" t="s">
        <v>1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11</v>
      </c>
      <c r="I75" s="50"/>
      <c r="K75" s="38" t="s">
        <v>6</v>
      </c>
      <c r="L75" s="54" t="s">
        <v>24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0.27676872513405981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11</v>
      </c>
      <c r="I77" s="53" t="s">
        <v>11</v>
      </c>
      <c r="K77" s="55" t="s">
        <v>47</v>
      </c>
      <c r="L77" s="56">
        <f>L72*L76</f>
        <v>13.838436256702991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11</v>
      </c>
      <c r="I78" s="53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56</v>
      </c>
      <c r="B87" s="52" t="s">
        <v>57</v>
      </c>
      <c r="C87" s="53" t="s">
        <v>11</v>
      </c>
      <c r="D87" s="53" t="s">
        <v>11</v>
      </c>
      <c r="E87" s="53" t="s">
        <v>11</v>
      </c>
      <c r="F87" s="53" t="s">
        <v>11</v>
      </c>
      <c r="G87" s="53" t="s">
        <v>11</v>
      </c>
      <c r="H87" s="53" t="s">
        <v>11</v>
      </c>
      <c r="I87" s="53" t="s">
        <v>11</v>
      </c>
    </row>
    <row r="88" spans="1:9" ht="12.75" x14ac:dyDescent="0.2">
      <c r="A88" s="52" t="s">
        <v>57</v>
      </c>
      <c r="B88" s="52" t="s">
        <v>58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58</v>
      </c>
      <c r="B89" s="52" t="s">
        <v>59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59</v>
      </c>
      <c r="B90" s="52" t="s">
        <v>60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60</v>
      </c>
      <c r="B91" s="52" t="s">
        <v>61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61</v>
      </c>
      <c r="B92" s="52" t="s">
        <v>62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62</v>
      </c>
      <c r="B93" s="52" t="s">
        <v>63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63</v>
      </c>
      <c r="B94" s="52" t="s">
        <v>64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64</v>
      </c>
      <c r="B95" s="52" t="s">
        <v>65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0"/>
      <c r="I95" s="53" t="s">
        <v>11</v>
      </c>
    </row>
    <row r="96" spans="1:9" ht="12.75" x14ac:dyDescent="0.2">
      <c r="A96" s="52" t="s">
        <v>65</v>
      </c>
      <c r="B96" s="52" t="s">
        <v>66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66</v>
      </c>
      <c r="B97" s="52" t="s">
        <v>67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5">
      <c r="A102" s="72" t="s">
        <v>73</v>
      </c>
      <c r="B102" s="69"/>
      <c r="C102" s="69"/>
      <c r="D102" s="69"/>
      <c r="E102" s="69"/>
      <c r="F102" s="69"/>
      <c r="G102" s="69"/>
      <c r="H102" s="69"/>
      <c r="I102" s="70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2.75" x14ac:dyDescent="0.2">
      <c r="A103" s="48" t="s">
        <v>30</v>
      </c>
      <c r="B103" s="48" t="s">
        <v>31</v>
      </c>
      <c r="C103" s="48" t="s">
        <v>32</v>
      </c>
      <c r="D103" s="48" t="s">
        <v>33</v>
      </c>
      <c r="E103" s="48" t="s">
        <v>34</v>
      </c>
      <c r="F103" s="48" t="s">
        <v>35</v>
      </c>
      <c r="G103" s="48" t="s">
        <v>36</v>
      </c>
      <c r="H103" s="48" t="s">
        <v>37</v>
      </c>
      <c r="I103" s="48" t="s">
        <v>38</v>
      </c>
      <c r="K103" s="38" t="s">
        <v>39</v>
      </c>
      <c r="L103" s="42">
        <v>50</v>
      </c>
    </row>
    <row r="104" spans="1:25" ht="12.75" x14ac:dyDescent="0.2">
      <c r="A104" s="49" t="s">
        <v>40</v>
      </c>
      <c r="B104" s="49" t="s">
        <v>41</v>
      </c>
      <c r="C104" s="50"/>
      <c r="D104" s="50"/>
      <c r="E104" s="50"/>
      <c r="F104" s="50"/>
      <c r="G104" s="50"/>
      <c r="H104" s="50"/>
      <c r="I104" s="50"/>
      <c r="K104" s="38" t="s">
        <v>0</v>
      </c>
      <c r="L104" s="57" t="s">
        <v>4</v>
      </c>
    </row>
    <row r="105" spans="1:25" ht="12.75" x14ac:dyDescent="0.2">
      <c r="A105" s="49" t="s">
        <v>41</v>
      </c>
      <c r="B105" s="52" t="s">
        <v>42</v>
      </c>
      <c r="C105" s="50"/>
      <c r="D105" s="50"/>
      <c r="E105" s="50"/>
      <c r="F105" s="50"/>
      <c r="G105" s="50"/>
      <c r="H105" s="50"/>
      <c r="I105" s="50"/>
      <c r="K105" s="38" t="s">
        <v>5</v>
      </c>
      <c r="L105" s="57" t="s">
        <v>17</v>
      </c>
    </row>
    <row r="106" spans="1:25" ht="12.75" x14ac:dyDescent="0.2">
      <c r="A106" s="52" t="s">
        <v>42</v>
      </c>
      <c r="B106" s="52" t="s">
        <v>43</v>
      </c>
      <c r="C106" s="50"/>
      <c r="D106" s="50"/>
      <c r="E106" s="50"/>
      <c r="F106" s="50"/>
      <c r="G106" s="50"/>
      <c r="H106" s="53" t="s">
        <v>11</v>
      </c>
      <c r="I106" s="50"/>
      <c r="K106" s="38" t="s">
        <v>6</v>
      </c>
      <c r="L106" s="54" t="s">
        <v>23</v>
      </c>
    </row>
    <row r="107" spans="1:25" ht="12.75" x14ac:dyDescent="0.2">
      <c r="A107" s="52" t="s">
        <v>43</v>
      </c>
      <c r="B107" s="52" t="s">
        <v>44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45</v>
      </c>
      <c r="L107" s="42">
        <f>VLOOKUP(L104,Parametere!$A$2:$B$5,2,FALSE)*VLOOKUP(L105,Parametere!$A$8:$B$9,2,FALSE)*VLOOKUP(L106,Parametere!$A$12:$B$14,2,FALSE)</f>
        <v>0.33333333333333331</v>
      </c>
    </row>
    <row r="108" spans="1:25" ht="12.75" x14ac:dyDescent="0.2">
      <c r="A108" s="52" t="s">
        <v>44</v>
      </c>
      <c r="B108" s="52" t="s">
        <v>46</v>
      </c>
      <c r="C108" s="50"/>
      <c r="D108" s="50"/>
      <c r="E108" s="50"/>
      <c r="F108" s="50"/>
      <c r="G108" s="50"/>
      <c r="H108" s="53" t="s">
        <v>11</v>
      </c>
      <c r="I108" s="53" t="s">
        <v>11</v>
      </c>
      <c r="K108" s="55" t="s">
        <v>47</v>
      </c>
      <c r="L108" s="56">
        <f>L103*L107</f>
        <v>16.666666666666664</v>
      </c>
    </row>
    <row r="109" spans="1:25" ht="12.75" x14ac:dyDescent="0.2">
      <c r="A109" s="52" t="s">
        <v>46</v>
      </c>
      <c r="B109" s="52" t="s">
        <v>48</v>
      </c>
      <c r="C109" s="50"/>
      <c r="D109" s="50"/>
      <c r="E109" s="50"/>
      <c r="F109" s="50"/>
      <c r="G109" s="50"/>
      <c r="H109" s="53" t="s">
        <v>11</v>
      </c>
      <c r="I109" s="53" t="s">
        <v>11</v>
      </c>
    </row>
    <row r="110" spans="1:25" ht="12.75" x14ac:dyDescent="0.2">
      <c r="A110" s="52" t="s">
        <v>48</v>
      </c>
      <c r="B110" s="52" t="s">
        <v>49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49</v>
      </c>
      <c r="B111" s="52" t="s">
        <v>50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50</v>
      </c>
      <c r="B112" s="52" t="s">
        <v>51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51</v>
      </c>
      <c r="B113" s="52" t="s">
        <v>52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52</v>
      </c>
      <c r="B114" s="52" t="s">
        <v>53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53</v>
      </c>
      <c r="B115" s="52" t="s">
        <v>54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54</v>
      </c>
      <c r="B116" s="52" t="s">
        <v>55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55</v>
      </c>
      <c r="B117" s="52" t="s">
        <v>56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56</v>
      </c>
      <c r="B118" s="52" t="s">
        <v>57</v>
      </c>
      <c r="C118" s="53" t="s">
        <v>11</v>
      </c>
      <c r="D118" s="53" t="s">
        <v>11</v>
      </c>
      <c r="E118" s="53" t="s">
        <v>11</v>
      </c>
      <c r="F118" s="53" t="s">
        <v>11</v>
      </c>
      <c r="G118" s="53" t="s">
        <v>11</v>
      </c>
      <c r="H118" s="53" t="s">
        <v>11</v>
      </c>
      <c r="I118" s="53" t="s">
        <v>11</v>
      </c>
    </row>
    <row r="119" spans="1:9" ht="12.75" x14ac:dyDescent="0.2">
      <c r="A119" s="52" t="s">
        <v>57</v>
      </c>
      <c r="B119" s="52" t="s">
        <v>58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58</v>
      </c>
      <c r="B120" s="52" t="s">
        <v>59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59</v>
      </c>
      <c r="B121" s="52" t="s">
        <v>60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60</v>
      </c>
      <c r="B122" s="52" t="s">
        <v>61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61</v>
      </c>
      <c r="B123" s="52" t="s">
        <v>62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62</v>
      </c>
      <c r="B124" s="52" t="s">
        <v>63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63</v>
      </c>
      <c r="B125" s="52" t="s">
        <v>64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64</v>
      </c>
      <c r="B126" s="52" t="s">
        <v>65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0"/>
      <c r="I126" s="53" t="s">
        <v>11</v>
      </c>
    </row>
    <row r="127" spans="1:9" ht="12.75" x14ac:dyDescent="0.2">
      <c r="A127" s="52" t="s">
        <v>65</v>
      </c>
      <c r="B127" s="52" t="s">
        <v>66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66</v>
      </c>
      <c r="B128" s="52" t="s">
        <v>67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0"/>
    </row>
    <row r="129" spans="1:9" ht="12.75" x14ac:dyDescent="0.2">
      <c r="A129" s="52" t="s">
        <v>67</v>
      </c>
      <c r="B129" s="52" t="s">
        <v>68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9" ht="12.75" x14ac:dyDescent="0.2">
      <c r="A130" s="52" t="s">
        <v>68</v>
      </c>
      <c r="B130" s="52" t="s">
        <v>69</v>
      </c>
      <c r="C130" s="50"/>
      <c r="D130" s="50"/>
      <c r="E130" s="50"/>
      <c r="F130" s="50"/>
      <c r="G130" s="50"/>
      <c r="H130" s="50"/>
      <c r="I130" s="50"/>
    </row>
    <row r="131" spans="1:9" ht="12.75" x14ac:dyDescent="0.2">
      <c r="A131" s="52" t="s">
        <v>69</v>
      </c>
      <c r="B131" s="52" t="s">
        <v>70</v>
      </c>
      <c r="C131" s="50"/>
      <c r="D131" s="50"/>
      <c r="E131" s="50"/>
      <c r="F131" s="50"/>
      <c r="G131" s="50"/>
      <c r="H131" s="50"/>
      <c r="I131" s="50"/>
    </row>
  </sheetData>
  <mergeCells count="11">
    <mergeCell ref="A9:I9"/>
    <mergeCell ref="A40:I40"/>
    <mergeCell ref="A71:I71"/>
    <mergeCell ref="A102:I102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715" priority="1" operator="greaterThan">
      <formula>0</formula>
    </cfRule>
  </conditionalFormatting>
  <conditionalFormatting sqref="H3:H7">
    <cfRule type="cellIs" dxfId="1714" priority="2" operator="greaterThan">
      <formula>0</formula>
    </cfRule>
  </conditionalFormatting>
  <conditionalFormatting sqref="I3:I7">
    <cfRule type="cellIs" dxfId="1713" priority="3" operator="greaterThan">
      <formula>0</formula>
    </cfRule>
  </conditionalFormatting>
  <conditionalFormatting sqref="J3:J7">
    <cfRule type="cellIs" dxfId="1712" priority="4" operator="greaterThan">
      <formula>0</formula>
    </cfRule>
  </conditionalFormatting>
  <conditionalFormatting sqref="K3:K7">
    <cfRule type="cellIs" dxfId="1711" priority="5" operator="greaterThan">
      <formula>0</formula>
    </cfRule>
  </conditionalFormatting>
  <conditionalFormatting sqref="L3:L7">
    <cfRule type="cellIs" dxfId="1710" priority="6" operator="greaterThan">
      <formula>0</formula>
    </cfRule>
  </conditionalFormatting>
  <conditionalFormatting sqref="M3:M7">
    <cfRule type="cellIs" dxfId="1709" priority="7" operator="greaterThan">
      <formula>0</formula>
    </cfRule>
  </conditionalFormatting>
  <conditionalFormatting sqref="N3:N7">
    <cfRule type="cellIs" dxfId="1708" priority="8" operator="greaterThan">
      <formula>0</formula>
    </cfRule>
  </conditionalFormatting>
  <conditionalFormatting sqref="O3:O7">
    <cfRule type="cellIs" dxfId="1707" priority="9" operator="greaterThan">
      <formula>0</formula>
    </cfRule>
  </conditionalFormatting>
  <conditionalFormatting sqref="P3:P7">
    <cfRule type="cellIs" dxfId="1706" priority="10" operator="greaterThan">
      <formula>0</formula>
    </cfRule>
  </conditionalFormatting>
  <conditionalFormatting sqref="Q3:Q7">
    <cfRule type="cellIs" dxfId="1705" priority="11" operator="greaterThan">
      <formula>0</formula>
    </cfRule>
  </conditionalFormatting>
  <conditionalFormatting sqref="C11:I38 C42:I69 C73:I100 C104:I131">
    <cfRule type="cellIs" dxfId="1704" priority="12" operator="equal">
      <formula>"Am. fotball"</formula>
    </cfRule>
  </conditionalFormatting>
  <conditionalFormatting sqref="C11:I38 C42:I69 C73:I100 C104:I131">
    <cfRule type="containsText" dxfId="1703" priority="13" operator="containsText" text="Baseball">
      <formula>NOT(ISERROR(SEARCH(("Baseball"),(C11))))</formula>
    </cfRule>
  </conditionalFormatting>
  <conditionalFormatting sqref="C11:I38 C42:I69 C73:I100 C104:I131">
    <cfRule type="cellIs" dxfId="1702" priority="14" operator="equal">
      <formula>"Cricket"</formula>
    </cfRule>
  </conditionalFormatting>
  <conditionalFormatting sqref="C11:I38 C42:I69 C73:I100 C104:I131">
    <cfRule type="cellIs" dxfId="1701" priority="15" operator="equal">
      <formula>"Fotball"</formula>
    </cfRule>
  </conditionalFormatting>
  <conditionalFormatting sqref="C11:I38 C42:I69 C73:I100 C104:I131">
    <cfRule type="cellIs" dxfId="1700" priority="16" operator="equal">
      <formula>"Friidrett"</formula>
    </cfRule>
  </conditionalFormatting>
  <conditionalFormatting sqref="C11:I38 C42:I69 C73:I100 C104:I131">
    <cfRule type="cellIs" dxfId="1699" priority="17" operator="equal">
      <formula>"Lacrosse"</formula>
    </cfRule>
  </conditionalFormatting>
  <conditionalFormatting sqref="C11:I38 C42:I69 C73:I100 C104:I131">
    <cfRule type="cellIs" dxfId="1698" priority="18" operator="equal">
      <formula>"Landhockey"</formula>
    </cfRule>
  </conditionalFormatting>
  <conditionalFormatting sqref="C11:I38 C42:I69 C73:I100 C104:I131">
    <cfRule type="cellIs" dxfId="1697" priority="19" operator="equal">
      <formula>"Rugby"</formula>
    </cfRule>
  </conditionalFormatting>
  <conditionalFormatting sqref="C11:I38 C42:I69 C73:I100 C104:I131">
    <cfRule type="cellIs" dxfId="1696" priority="20" operator="equal">
      <formula>"Tennis"</formula>
    </cfRule>
  </conditionalFormatting>
  <conditionalFormatting sqref="C11:I38 C42:I69 C73:I100 C104:I131">
    <cfRule type="cellIs" dxfId="1695" priority="21" operator="equal">
      <formula>"OBIK"</formula>
    </cfRule>
  </conditionalFormatting>
  <conditionalFormatting sqref="C11:I38 C42:I69 C73:I100 C104:I131">
    <cfRule type="containsText" dxfId="1694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Haugerud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167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110" priority="1" operator="equal">
      <formula>"Am. fotball"</formula>
    </cfRule>
  </conditionalFormatting>
  <conditionalFormatting sqref="C11:I38">
    <cfRule type="containsText" dxfId="1109" priority="2" operator="containsText" text="Baseball">
      <formula>NOT(ISERROR(SEARCH(("Baseball"),(C11))))</formula>
    </cfRule>
  </conditionalFormatting>
  <conditionalFormatting sqref="C11:I38">
    <cfRule type="cellIs" dxfId="1108" priority="3" operator="equal">
      <formula>"Cricket"</formula>
    </cfRule>
  </conditionalFormatting>
  <conditionalFormatting sqref="C11:I38">
    <cfRule type="cellIs" dxfId="1107" priority="4" operator="equal">
      <formula>"Fotball"</formula>
    </cfRule>
  </conditionalFormatting>
  <conditionalFormatting sqref="C11:I38">
    <cfRule type="cellIs" dxfId="1106" priority="5" operator="equal">
      <formula>"Friidrett"</formula>
    </cfRule>
  </conditionalFormatting>
  <conditionalFormatting sqref="C11:I38">
    <cfRule type="cellIs" dxfId="1105" priority="6" operator="equal">
      <formula>"Lacrosse"</formula>
    </cfRule>
  </conditionalFormatting>
  <conditionalFormatting sqref="C11:I38">
    <cfRule type="cellIs" dxfId="1104" priority="7" operator="equal">
      <formula>"Landhockey"</formula>
    </cfRule>
  </conditionalFormatting>
  <conditionalFormatting sqref="C11:I38">
    <cfRule type="cellIs" dxfId="1103" priority="8" operator="equal">
      <formula>"Rugby"</formula>
    </cfRule>
  </conditionalFormatting>
  <conditionalFormatting sqref="C11:I38">
    <cfRule type="cellIs" dxfId="1102" priority="9" operator="equal">
      <formula>"Tennis"</formula>
    </cfRule>
  </conditionalFormatting>
  <conditionalFormatting sqref="C11:I38">
    <cfRule type="cellIs" dxfId="1101" priority="10" operator="equal">
      <formula>"OBIK"</formula>
    </cfRule>
  </conditionalFormatting>
  <conditionalFormatting sqref="C11:I38">
    <cfRule type="containsText" dxfId="1100" priority="11" operator="containsText" text="tiltak">
      <formula>NOT(ISERROR(SEARCH(("tiltak"),(C11))))</formula>
    </cfRule>
  </conditionalFormatting>
  <conditionalFormatting sqref="G3:G7">
    <cfRule type="cellIs" dxfId="1099" priority="12" operator="greaterThan">
      <formula>0</formula>
    </cfRule>
  </conditionalFormatting>
  <conditionalFormatting sqref="H3:H7">
    <cfRule type="cellIs" dxfId="1098" priority="13" operator="greaterThan">
      <formula>0</formula>
    </cfRule>
  </conditionalFormatting>
  <conditionalFormatting sqref="I3:I7">
    <cfRule type="cellIs" dxfId="1097" priority="14" operator="greaterThan">
      <formula>0</formula>
    </cfRule>
  </conditionalFormatting>
  <conditionalFormatting sqref="J3:J7">
    <cfRule type="cellIs" dxfId="1096" priority="15" operator="greaterThan">
      <formula>0</formula>
    </cfRule>
  </conditionalFormatting>
  <conditionalFormatting sqref="K3:K7">
    <cfRule type="cellIs" dxfId="1095" priority="16" operator="greaterThan">
      <formula>0</formula>
    </cfRule>
  </conditionalFormatting>
  <conditionalFormatting sqref="L3:L7">
    <cfRule type="cellIs" dxfId="1094" priority="17" operator="greaterThan">
      <formula>0</formula>
    </cfRule>
  </conditionalFormatting>
  <conditionalFormatting sqref="M3:M7">
    <cfRule type="cellIs" dxfId="1093" priority="18" operator="greaterThan">
      <formula>0</formula>
    </cfRule>
  </conditionalFormatting>
  <conditionalFormatting sqref="N3:N7">
    <cfRule type="cellIs" dxfId="1092" priority="19" operator="greaterThan">
      <formula>0</formula>
    </cfRule>
  </conditionalFormatting>
  <conditionalFormatting sqref="O3:O7">
    <cfRule type="cellIs" dxfId="1091" priority="20" operator="greaterThan">
      <formula>0</formula>
    </cfRule>
  </conditionalFormatting>
  <conditionalFormatting sqref="P3:P7">
    <cfRule type="cellIs" dxfId="1090" priority="21" operator="greaterThan">
      <formula>0</formula>
    </cfRule>
  </conditionalFormatting>
  <conditionalFormatting sqref="Q3:Q7">
    <cfRule type="cellIs" dxfId="1089" priority="22" operator="greaterThan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A11</f>
        <v>Hemingbanen KG11</v>
      </c>
      <c r="B3" s="67"/>
      <c r="C3" s="67"/>
      <c r="D3" s="38" t="str">
        <f>L13</f>
        <v>11er</v>
      </c>
      <c r="E3" s="38" t="str">
        <f>L14</f>
        <v>Ja</v>
      </c>
      <c r="F3" s="39" t="str">
        <f>L15</f>
        <v>Kunstgress</v>
      </c>
      <c r="G3" s="41">
        <f t="shared" ref="G3:Q3" si="0">(COUNTIF($C$13:$I$40,G2)/2)*$L$16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A42</f>
        <v>Hemingbanen KG9</v>
      </c>
      <c r="B4" s="67"/>
      <c r="C4" s="67"/>
      <c r="D4" s="38" t="str">
        <f>L44</f>
        <v>9er</v>
      </c>
      <c r="E4" s="38" t="str">
        <f>L45</f>
        <v>Ja</v>
      </c>
      <c r="F4" s="39" t="str">
        <f>L46</f>
        <v>Kunstgress</v>
      </c>
      <c r="G4" s="41">
        <f t="shared" ref="G4:Q4" si="1">(COUNTIF($C$44:$I$71,G2)/2)*$L$47</f>
        <v>0</v>
      </c>
      <c r="H4" s="42">
        <f t="shared" si="1"/>
        <v>0</v>
      </c>
      <c r="I4" s="42">
        <f t="shared" si="1"/>
        <v>0</v>
      </c>
      <c r="J4" s="42">
        <f t="shared" si="1"/>
        <v>25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A73</f>
        <v>Hemingbanen KG7</v>
      </c>
      <c r="B5" s="67"/>
      <c r="C5" s="67"/>
      <c r="D5" s="38" t="str">
        <f>L75</f>
        <v>7er</v>
      </c>
      <c r="E5" s="38" t="str">
        <f>L76</f>
        <v>Ja</v>
      </c>
      <c r="F5" s="39" t="str">
        <f>L77</f>
        <v>Kunstgress</v>
      </c>
      <c r="G5" s="41">
        <f t="shared" ref="G5:Q5" si="2">(COUNTIF($C$75:$I$102,G2)/2)*$L$78</f>
        <v>0</v>
      </c>
      <c r="H5" s="42">
        <f t="shared" si="2"/>
        <v>0</v>
      </c>
      <c r="I5" s="42">
        <f t="shared" si="2"/>
        <v>0</v>
      </c>
      <c r="J5" s="42">
        <f t="shared" si="2"/>
        <v>12.5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A104</f>
        <v>Hemingbanen KG5-1</v>
      </c>
      <c r="B6" s="67"/>
      <c r="C6" s="67"/>
      <c r="D6" s="38" t="str">
        <f>L106</f>
        <v>5er</v>
      </c>
      <c r="E6" s="38" t="str">
        <f>L107</f>
        <v>Ja</v>
      </c>
      <c r="F6" s="39" t="str">
        <f>L108</f>
        <v>Kunstgress</v>
      </c>
      <c r="G6" s="41">
        <f t="shared" ref="G6:Q6" si="3">(COUNTIF($C$106:$I$133,G2)/2)*$L$109</f>
        <v>0</v>
      </c>
      <c r="H6" s="42">
        <f t="shared" si="3"/>
        <v>0</v>
      </c>
      <c r="I6" s="42">
        <f t="shared" si="3"/>
        <v>0</v>
      </c>
      <c r="J6" s="42">
        <f t="shared" si="3"/>
        <v>6.25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A135</f>
        <v>Hemingbanen KG5-2</v>
      </c>
      <c r="B7" s="67"/>
      <c r="C7" s="67"/>
      <c r="D7" s="38" t="str">
        <f>L137</f>
        <v>5er</v>
      </c>
      <c r="E7" s="38" t="str">
        <f>L138</f>
        <v>Ja</v>
      </c>
      <c r="F7" s="39" t="str">
        <f>L139</f>
        <v>Kunstgress</v>
      </c>
      <c r="G7" s="41">
        <f t="shared" ref="G7:Q7" si="4">(COUNTIF($C$137:$I$164,G2)/2)*$L$140</f>
        <v>0</v>
      </c>
      <c r="H7" s="42">
        <f t="shared" si="4"/>
        <v>0</v>
      </c>
      <c r="I7" s="42">
        <f t="shared" si="4"/>
        <v>0</v>
      </c>
      <c r="J7" s="42">
        <f t="shared" si="4"/>
        <v>6.25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3" t="str">
        <f>A166</f>
        <v>Hemingbanen KG5-3</v>
      </c>
      <c r="B8" s="67"/>
      <c r="C8" s="67"/>
      <c r="D8" s="38" t="str">
        <f>L168</f>
        <v>5er</v>
      </c>
      <c r="E8" s="38" t="str">
        <f>L169</f>
        <v>Ja</v>
      </c>
      <c r="F8" s="39" t="str">
        <f>L170</f>
        <v>Kunstgress</v>
      </c>
      <c r="G8" s="41">
        <f t="shared" ref="G8:Q8" si="5">(COUNTIF($C$167:$I$195,G2)/2)*$L$171</f>
        <v>0</v>
      </c>
      <c r="H8" s="42">
        <f t="shared" si="5"/>
        <v>0</v>
      </c>
      <c r="I8" s="42">
        <f t="shared" si="5"/>
        <v>0</v>
      </c>
      <c r="J8" s="42">
        <f t="shared" si="5"/>
        <v>6.25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0</v>
      </c>
      <c r="P8" s="42">
        <f t="shared" si="5"/>
        <v>0</v>
      </c>
      <c r="Q8" s="42">
        <f t="shared" si="5"/>
        <v>0</v>
      </c>
    </row>
    <row r="9" spans="1:25" ht="12.75" x14ac:dyDescent="0.2">
      <c r="A9" s="74" t="s">
        <v>28</v>
      </c>
      <c r="B9" s="75"/>
      <c r="C9" s="75"/>
      <c r="D9" s="44"/>
      <c r="E9" s="44"/>
      <c r="F9" s="44"/>
      <c r="G9" s="45">
        <f t="shared" ref="G9:Q9" si="6">SUM(G3:G8)</f>
        <v>0</v>
      </c>
      <c r="H9" s="46">
        <f t="shared" si="6"/>
        <v>0</v>
      </c>
      <c r="I9" s="46">
        <f t="shared" si="6"/>
        <v>0</v>
      </c>
      <c r="J9" s="46">
        <f t="shared" si="6"/>
        <v>106.25</v>
      </c>
      <c r="K9" s="46">
        <f t="shared" si="6"/>
        <v>0</v>
      </c>
      <c r="L9" s="46">
        <f t="shared" si="6"/>
        <v>0</v>
      </c>
      <c r="M9" s="46">
        <f t="shared" si="6"/>
        <v>0</v>
      </c>
      <c r="N9" s="46">
        <f t="shared" si="6"/>
        <v>0</v>
      </c>
      <c r="O9" s="46">
        <f t="shared" si="6"/>
        <v>0</v>
      </c>
      <c r="P9" s="46">
        <f t="shared" si="6"/>
        <v>0</v>
      </c>
      <c r="Q9" s="46">
        <f t="shared" si="6"/>
        <v>0</v>
      </c>
    </row>
    <row r="10" spans="1:25" ht="15.75" customHeight="1" x14ac:dyDescent="0.2">
      <c r="A10" s="67"/>
      <c r="B10" s="67"/>
      <c r="C10" s="67"/>
    </row>
    <row r="11" spans="1:25" ht="22.5" customHeight="1" x14ac:dyDescent="0.25">
      <c r="A11" s="68" t="s">
        <v>170</v>
      </c>
      <c r="B11" s="69"/>
      <c r="C11" s="69"/>
      <c r="D11" s="69"/>
      <c r="E11" s="69"/>
      <c r="F11" s="69"/>
      <c r="G11" s="69"/>
      <c r="H11" s="69"/>
      <c r="I11" s="7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.75" x14ac:dyDescent="0.2">
      <c r="A12" s="48" t="s">
        <v>30</v>
      </c>
      <c r="B12" s="48" t="s">
        <v>31</v>
      </c>
      <c r="C12" s="48" t="s">
        <v>32</v>
      </c>
      <c r="D12" s="48" t="s">
        <v>33</v>
      </c>
      <c r="E12" s="48" t="s">
        <v>34</v>
      </c>
      <c r="F12" s="48" t="s">
        <v>35</v>
      </c>
      <c r="G12" s="48" t="s">
        <v>36</v>
      </c>
      <c r="H12" s="48" t="s">
        <v>37</v>
      </c>
      <c r="I12" s="48" t="s">
        <v>38</v>
      </c>
      <c r="K12" s="38" t="s">
        <v>39</v>
      </c>
      <c r="L12" s="42">
        <v>50</v>
      </c>
    </row>
    <row r="13" spans="1:25" ht="12.75" x14ac:dyDescent="0.2">
      <c r="A13" s="49" t="s">
        <v>40</v>
      </c>
      <c r="B13" s="49" t="s">
        <v>41</v>
      </c>
      <c r="C13" s="50"/>
      <c r="D13" s="50"/>
      <c r="E13" s="50"/>
      <c r="F13" s="50"/>
      <c r="G13" s="50"/>
      <c r="H13" s="50"/>
      <c r="I13" s="50"/>
      <c r="K13" s="38" t="s">
        <v>0</v>
      </c>
      <c r="L13" s="51" t="s">
        <v>1</v>
      </c>
    </row>
    <row r="14" spans="1:25" ht="12.75" x14ac:dyDescent="0.2">
      <c r="A14" s="49" t="s">
        <v>41</v>
      </c>
      <c r="B14" s="52" t="s">
        <v>42</v>
      </c>
      <c r="C14" s="50"/>
      <c r="D14" s="50"/>
      <c r="E14" s="50"/>
      <c r="F14" s="50"/>
      <c r="G14" s="50"/>
      <c r="H14" s="50"/>
      <c r="I14" s="50"/>
      <c r="K14" s="38" t="s">
        <v>5</v>
      </c>
      <c r="L14" s="51" t="s">
        <v>16</v>
      </c>
    </row>
    <row r="15" spans="1:25" ht="12.75" x14ac:dyDescent="0.2">
      <c r="A15" s="52" t="s">
        <v>42</v>
      </c>
      <c r="B15" s="52" t="s">
        <v>43</v>
      </c>
      <c r="C15" s="50"/>
      <c r="D15" s="50"/>
      <c r="E15" s="50"/>
      <c r="F15" s="50"/>
      <c r="G15" s="50"/>
      <c r="H15" s="53" t="s">
        <v>11</v>
      </c>
      <c r="I15" s="50"/>
      <c r="K15" s="38" t="s">
        <v>6</v>
      </c>
      <c r="L15" s="54" t="s">
        <v>20</v>
      </c>
    </row>
    <row r="16" spans="1:25" ht="12.75" x14ac:dyDescent="0.2">
      <c r="A16" s="52" t="s">
        <v>43</v>
      </c>
      <c r="B16" s="52" t="s">
        <v>44</v>
      </c>
      <c r="C16" s="50"/>
      <c r="D16" s="50"/>
      <c r="E16" s="50"/>
      <c r="F16" s="50"/>
      <c r="G16" s="50"/>
      <c r="H16" s="53" t="s">
        <v>11</v>
      </c>
      <c r="I16" s="50"/>
      <c r="K16" s="38" t="s">
        <v>45</v>
      </c>
      <c r="L16" s="42">
        <f>VLOOKUP(L13,Parametere!$A$2:$B$5,2,FALSE)*VLOOKUP(L14,Parametere!$A$8:$B$9,2,FALSE)*VLOOKUP(L15,Parametere!$A$12:$B$14,2,FALSE)</f>
        <v>1</v>
      </c>
    </row>
    <row r="17" spans="1:12" ht="12.75" x14ac:dyDescent="0.2">
      <c r="A17" s="52" t="s">
        <v>44</v>
      </c>
      <c r="B17" s="52" t="s">
        <v>46</v>
      </c>
      <c r="C17" s="50"/>
      <c r="D17" s="50"/>
      <c r="E17" s="50"/>
      <c r="F17" s="50"/>
      <c r="G17" s="50"/>
      <c r="H17" s="53" t="s">
        <v>11</v>
      </c>
      <c r="I17" s="53" t="s">
        <v>11</v>
      </c>
      <c r="K17" s="55" t="s">
        <v>47</v>
      </c>
      <c r="L17" s="56">
        <f>L12*L16</f>
        <v>50</v>
      </c>
    </row>
    <row r="18" spans="1:12" ht="12.75" x14ac:dyDescent="0.2">
      <c r="A18" s="52" t="s">
        <v>46</v>
      </c>
      <c r="B18" s="52" t="s">
        <v>48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12" ht="12.75" x14ac:dyDescent="0.2">
      <c r="A19" s="52" t="s">
        <v>48</v>
      </c>
      <c r="B19" s="52" t="s">
        <v>49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12" ht="12.75" x14ac:dyDescent="0.2">
      <c r="A20" s="52" t="s">
        <v>49</v>
      </c>
      <c r="B20" s="52" t="s">
        <v>50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12" ht="12.75" x14ac:dyDescent="0.2">
      <c r="A21" s="52" t="s">
        <v>50</v>
      </c>
      <c r="B21" s="52" t="s">
        <v>51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12" ht="12.75" x14ac:dyDescent="0.2">
      <c r="A22" s="52" t="s">
        <v>51</v>
      </c>
      <c r="B22" s="52" t="s">
        <v>52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12" ht="12.75" x14ac:dyDescent="0.2">
      <c r="A23" s="52" t="s">
        <v>52</v>
      </c>
      <c r="B23" s="52" t="s">
        <v>53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12" ht="12.75" x14ac:dyDescent="0.2">
      <c r="A24" s="52" t="s">
        <v>53</v>
      </c>
      <c r="B24" s="52" t="s">
        <v>54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12" ht="12.75" x14ac:dyDescent="0.2">
      <c r="A25" s="52" t="s">
        <v>54</v>
      </c>
      <c r="B25" s="52" t="s">
        <v>55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12" ht="12.75" x14ac:dyDescent="0.2">
      <c r="A26" s="52" t="s">
        <v>55</v>
      </c>
      <c r="B26" s="52" t="s">
        <v>56</v>
      </c>
      <c r="C26" s="50"/>
      <c r="D26" s="50"/>
      <c r="E26" s="50"/>
      <c r="F26" s="50"/>
      <c r="G26" s="50"/>
      <c r="H26" s="53" t="s">
        <v>11</v>
      </c>
      <c r="I26" s="53" t="s">
        <v>11</v>
      </c>
    </row>
    <row r="27" spans="1:12" ht="12.75" x14ac:dyDescent="0.2">
      <c r="A27" s="52" t="s">
        <v>56</v>
      </c>
      <c r="B27" s="52" t="s">
        <v>57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12" ht="12.75" x14ac:dyDescent="0.2">
      <c r="A28" s="52" t="s">
        <v>57</v>
      </c>
      <c r="B28" s="52" t="s">
        <v>58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12" ht="12.75" x14ac:dyDescent="0.2">
      <c r="A29" s="52" t="s">
        <v>58</v>
      </c>
      <c r="B29" s="52" t="s">
        <v>59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12" ht="12.75" x14ac:dyDescent="0.2">
      <c r="A30" s="52" t="s">
        <v>59</v>
      </c>
      <c r="B30" s="52" t="s">
        <v>60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12" ht="12.75" x14ac:dyDescent="0.2">
      <c r="A31" s="52" t="s">
        <v>60</v>
      </c>
      <c r="B31" s="52" t="s">
        <v>61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12" ht="12.75" x14ac:dyDescent="0.2">
      <c r="A32" s="52" t="s">
        <v>61</v>
      </c>
      <c r="B32" s="52" t="s">
        <v>62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62</v>
      </c>
      <c r="B33" s="52" t="s">
        <v>63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63</v>
      </c>
      <c r="B34" s="52" t="s">
        <v>64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3" t="s">
        <v>11</v>
      </c>
      <c r="I34" s="53" t="s">
        <v>11</v>
      </c>
    </row>
    <row r="35" spans="1:25" ht="12.75" x14ac:dyDescent="0.2">
      <c r="A35" s="52" t="s">
        <v>64</v>
      </c>
      <c r="B35" s="52" t="s">
        <v>65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65</v>
      </c>
      <c r="B36" s="52" t="s">
        <v>66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3" t="s">
        <v>11</v>
      </c>
    </row>
    <row r="37" spans="1:25" ht="12.75" x14ac:dyDescent="0.2">
      <c r="A37" s="52" t="s">
        <v>66</v>
      </c>
      <c r="B37" s="52" t="s">
        <v>67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67</v>
      </c>
      <c r="B38" s="52" t="s">
        <v>68</v>
      </c>
      <c r="C38" s="53" t="s">
        <v>11</v>
      </c>
      <c r="D38" s="53" t="s">
        <v>11</v>
      </c>
      <c r="E38" s="53" t="s">
        <v>11</v>
      </c>
      <c r="F38" s="53" t="s">
        <v>11</v>
      </c>
      <c r="G38" s="53" t="s">
        <v>11</v>
      </c>
      <c r="H38" s="50"/>
      <c r="I38" s="50"/>
    </row>
    <row r="39" spans="1:25" ht="12.75" x14ac:dyDescent="0.2">
      <c r="A39" s="52" t="s">
        <v>68</v>
      </c>
      <c r="B39" s="52" t="s">
        <v>69</v>
      </c>
      <c r="C39" s="50"/>
      <c r="D39" s="50"/>
      <c r="E39" s="50"/>
      <c r="F39" s="50"/>
      <c r="G39" s="50"/>
      <c r="H39" s="50"/>
      <c r="I39" s="50"/>
    </row>
    <row r="40" spans="1:25" ht="12.75" x14ac:dyDescent="0.2">
      <c r="A40" s="52" t="s">
        <v>69</v>
      </c>
      <c r="B40" s="52" t="s">
        <v>70</v>
      </c>
      <c r="C40" s="50"/>
      <c r="D40" s="50"/>
      <c r="E40" s="50"/>
      <c r="F40" s="50"/>
      <c r="G40" s="50"/>
      <c r="H40" s="50"/>
      <c r="I40" s="50"/>
    </row>
    <row r="42" spans="1:25" ht="22.5" customHeight="1" x14ac:dyDescent="0.25">
      <c r="A42" s="68" t="s">
        <v>174</v>
      </c>
      <c r="B42" s="69"/>
      <c r="C42" s="69"/>
      <c r="D42" s="69"/>
      <c r="E42" s="69"/>
      <c r="F42" s="69"/>
      <c r="G42" s="69"/>
      <c r="H42" s="69"/>
      <c r="I42" s="7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2.75" x14ac:dyDescent="0.2">
      <c r="A43" s="48" t="s">
        <v>30</v>
      </c>
      <c r="B43" s="48" t="s">
        <v>31</v>
      </c>
      <c r="C43" s="48" t="s">
        <v>32</v>
      </c>
      <c r="D43" s="48" t="s">
        <v>33</v>
      </c>
      <c r="E43" s="48" t="s">
        <v>34</v>
      </c>
      <c r="F43" s="48" t="s">
        <v>35</v>
      </c>
      <c r="G43" s="48" t="s">
        <v>36</v>
      </c>
      <c r="H43" s="48" t="s">
        <v>37</v>
      </c>
      <c r="I43" s="48" t="s">
        <v>38</v>
      </c>
      <c r="K43" s="38" t="s">
        <v>39</v>
      </c>
      <c r="L43" s="42">
        <v>50</v>
      </c>
    </row>
    <row r="44" spans="1:25" ht="12.75" x14ac:dyDescent="0.2">
      <c r="A44" s="49" t="s">
        <v>40</v>
      </c>
      <c r="B44" s="49" t="s">
        <v>41</v>
      </c>
      <c r="C44" s="50"/>
      <c r="D44" s="50"/>
      <c r="E44" s="50"/>
      <c r="F44" s="50"/>
      <c r="G44" s="50"/>
      <c r="H44" s="50"/>
      <c r="I44" s="50"/>
      <c r="K44" s="38" t="s">
        <v>0</v>
      </c>
      <c r="L44" s="57" t="s">
        <v>4</v>
      </c>
    </row>
    <row r="45" spans="1:25" ht="12.75" x14ac:dyDescent="0.2">
      <c r="A45" s="49" t="s">
        <v>41</v>
      </c>
      <c r="B45" s="52" t="s">
        <v>42</v>
      </c>
      <c r="C45" s="50"/>
      <c r="D45" s="50"/>
      <c r="E45" s="50"/>
      <c r="F45" s="50"/>
      <c r="G45" s="50"/>
      <c r="H45" s="50"/>
      <c r="I45" s="50"/>
      <c r="K45" s="38" t="s">
        <v>5</v>
      </c>
      <c r="L45" s="57" t="s">
        <v>16</v>
      </c>
    </row>
    <row r="46" spans="1:25" ht="12.75" x14ac:dyDescent="0.2">
      <c r="A46" s="52" t="s">
        <v>42</v>
      </c>
      <c r="B46" s="52" t="s">
        <v>43</v>
      </c>
      <c r="C46" s="50"/>
      <c r="D46" s="50"/>
      <c r="E46" s="50"/>
      <c r="F46" s="50"/>
      <c r="G46" s="50"/>
      <c r="H46" s="53" t="s">
        <v>11</v>
      </c>
      <c r="I46" s="50"/>
      <c r="K46" s="38" t="s">
        <v>6</v>
      </c>
      <c r="L46" s="54" t="s">
        <v>20</v>
      </c>
    </row>
    <row r="47" spans="1:25" ht="12.75" x14ac:dyDescent="0.2">
      <c r="A47" s="52" t="s">
        <v>43</v>
      </c>
      <c r="B47" s="52" t="s">
        <v>44</v>
      </c>
      <c r="C47" s="50"/>
      <c r="D47" s="50"/>
      <c r="E47" s="50"/>
      <c r="F47" s="50"/>
      <c r="G47" s="50"/>
      <c r="H47" s="53" t="s">
        <v>11</v>
      </c>
      <c r="I47" s="50"/>
      <c r="K47" s="38" t="s">
        <v>45</v>
      </c>
      <c r="L47" s="42">
        <f>VLOOKUP(L44,Parametere!$A$2:$B$5,2,FALSE)*VLOOKUP(L45,Parametere!$A$8:$B$9,2,FALSE)*VLOOKUP(L46,Parametere!$A$12:$B$14,2,FALSE)</f>
        <v>0.5</v>
      </c>
    </row>
    <row r="48" spans="1:25" ht="12.75" x14ac:dyDescent="0.2">
      <c r="A48" s="52" t="s">
        <v>44</v>
      </c>
      <c r="B48" s="52" t="s">
        <v>46</v>
      </c>
      <c r="C48" s="50"/>
      <c r="D48" s="50"/>
      <c r="E48" s="50"/>
      <c r="F48" s="50"/>
      <c r="G48" s="50"/>
      <c r="H48" s="53" t="s">
        <v>11</v>
      </c>
      <c r="I48" s="53" t="s">
        <v>11</v>
      </c>
      <c r="K48" s="55" t="s">
        <v>47</v>
      </c>
      <c r="L48" s="56">
        <f>L43*L47</f>
        <v>25</v>
      </c>
    </row>
    <row r="49" spans="1:9" ht="12.75" x14ac:dyDescent="0.2">
      <c r="A49" s="52" t="s">
        <v>46</v>
      </c>
      <c r="B49" s="52" t="s">
        <v>48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48</v>
      </c>
      <c r="B50" s="52" t="s">
        <v>49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49</v>
      </c>
      <c r="B51" s="52" t="s">
        <v>50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50</v>
      </c>
      <c r="B52" s="52" t="s">
        <v>51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51</v>
      </c>
      <c r="B53" s="52" t="s">
        <v>52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52</v>
      </c>
      <c r="B54" s="52" t="s">
        <v>53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53</v>
      </c>
      <c r="B55" s="52" t="s">
        <v>54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54</v>
      </c>
      <c r="B56" s="52" t="s">
        <v>55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55</v>
      </c>
      <c r="B57" s="52" t="s">
        <v>56</v>
      </c>
      <c r="C57" s="50"/>
      <c r="D57" s="50"/>
      <c r="E57" s="50"/>
      <c r="F57" s="50"/>
      <c r="G57" s="50"/>
      <c r="H57" s="53" t="s">
        <v>11</v>
      </c>
      <c r="I57" s="53" t="s">
        <v>11</v>
      </c>
    </row>
    <row r="58" spans="1:9" ht="12.75" x14ac:dyDescent="0.2">
      <c r="A58" s="52" t="s">
        <v>56</v>
      </c>
      <c r="B58" s="52" t="s">
        <v>57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57</v>
      </c>
      <c r="B59" s="52" t="s">
        <v>58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58</v>
      </c>
      <c r="B60" s="52" t="s">
        <v>59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59</v>
      </c>
      <c r="B61" s="52" t="s">
        <v>60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60</v>
      </c>
      <c r="B62" s="52" t="s">
        <v>61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61</v>
      </c>
      <c r="B63" s="52" t="s">
        <v>62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62</v>
      </c>
      <c r="B64" s="52" t="s">
        <v>63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63</v>
      </c>
      <c r="B65" s="52" t="s">
        <v>64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3" t="s">
        <v>11</v>
      </c>
      <c r="I65" s="53" t="s">
        <v>11</v>
      </c>
    </row>
    <row r="66" spans="1:25" ht="12.75" x14ac:dyDescent="0.2">
      <c r="A66" s="52" t="s">
        <v>64</v>
      </c>
      <c r="B66" s="52" t="s">
        <v>65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65</v>
      </c>
      <c r="B67" s="52" t="s">
        <v>66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3" t="s">
        <v>11</v>
      </c>
    </row>
    <row r="68" spans="1:25" ht="12.75" x14ac:dyDescent="0.2">
      <c r="A68" s="52" t="s">
        <v>66</v>
      </c>
      <c r="B68" s="52" t="s">
        <v>67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67</v>
      </c>
      <c r="B69" s="52" t="s">
        <v>68</v>
      </c>
      <c r="C69" s="53" t="s">
        <v>11</v>
      </c>
      <c r="D69" s="53" t="s">
        <v>11</v>
      </c>
      <c r="E69" s="53" t="s">
        <v>11</v>
      </c>
      <c r="F69" s="53" t="s">
        <v>11</v>
      </c>
      <c r="G69" s="53" t="s">
        <v>11</v>
      </c>
      <c r="H69" s="50"/>
      <c r="I69" s="50"/>
    </row>
    <row r="70" spans="1:25" ht="12.75" x14ac:dyDescent="0.2">
      <c r="A70" s="52" t="s">
        <v>68</v>
      </c>
      <c r="B70" s="52" t="s">
        <v>69</v>
      </c>
      <c r="C70" s="50"/>
      <c r="D70" s="50"/>
      <c r="E70" s="50"/>
      <c r="F70" s="50"/>
      <c r="G70" s="50"/>
      <c r="H70" s="50"/>
      <c r="I70" s="50"/>
    </row>
    <row r="71" spans="1:25" ht="12.75" x14ac:dyDescent="0.2">
      <c r="A71" s="52" t="s">
        <v>69</v>
      </c>
      <c r="B71" s="52" t="s">
        <v>70</v>
      </c>
      <c r="C71" s="50"/>
      <c r="D71" s="50"/>
      <c r="E71" s="50"/>
      <c r="F71" s="50"/>
      <c r="G71" s="50"/>
      <c r="H71" s="50"/>
      <c r="I71" s="50"/>
    </row>
    <row r="73" spans="1:25" ht="22.5" customHeight="1" x14ac:dyDescent="0.25">
      <c r="A73" s="68" t="s">
        <v>179</v>
      </c>
      <c r="B73" s="69"/>
      <c r="C73" s="69"/>
      <c r="D73" s="69"/>
      <c r="E73" s="69"/>
      <c r="F73" s="69"/>
      <c r="G73" s="69"/>
      <c r="H73" s="69"/>
      <c r="I73" s="70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 ht="12.75" x14ac:dyDescent="0.2">
      <c r="A74" s="48" t="s">
        <v>30</v>
      </c>
      <c r="B74" s="48" t="s">
        <v>31</v>
      </c>
      <c r="C74" s="48" t="s">
        <v>32</v>
      </c>
      <c r="D74" s="48" t="s">
        <v>33</v>
      </c>
      <c r="E74" s="48" t="s">
        <v>34</v>
      </c>
      <c r="F74" s="48" t="s">
        <v>35</v>
      </c>
      <c r="G74" s="48" t="s">
        <v>36</v>
      </c>
      <c r="H74" s="48" t="s">
        <v>37</v>
      </c>
      <c r="I74" s="48" t="s">
        <v>38</v>
      </c>
      <c r="K74" s="38" t="s">
        <v>39</v>
      </c>
      <c r="L74" s="42">
        <v>50</v>
      </c>
    </row>
    <row r="75" spans="1:25" ht="12.75" x14ac:dyDescent="0.2">
      <c r="A75" s="49" t="s">
        <v>40</v>
      </c>
      <c r="B75" s="49" t="s">
        <v>41</v>
      </c>
      <c r="C75" s="50"/>
      <c r="D75" s="50"/>
      <c r="E75" s="50"/>
      <c r="F75" s="50"/>
      <c r="G75" s="50"/>
      <c r="H75" s="50"/>
      <c r="I75" s="50"/>
      <c r="K75" s="38" t="s">
        <v>0</v>
      </c>
      <c r="L75" s="57" t="s">
        <v>10</v>
      </c>
    </row>
    <row r="76" spans="1:25" ht="12.75" x14ac:dyDescent="0.2">
      <c r="A76" s="49" t="s">
        <v>41</v>
      </c>
      <c r="B76" s="52" t="s">
        <v>42</v>
      </c>
      <c r="C76" s="50"/>
      <c r="D76" s="50"/>
      <c r="E76" s="50"/>
      <c r="F76" s="50"/>
      <c r="G76" s="50"/>
      <c r="H76" s="50"/>
      <c r="I76" s="50"/>
      <c r="K76" s="38" t="s">
        <v>5</v>
      </c>
      <c r="L76" s="57" t="s">
        <v>16</v>
      </c>
    </row>
    <row r="77" spans="1:25" ht="12.75" x14ac:dyDescent="0.2">
      <c r="A77" s="52" t="s">
        <v>42</v>
      </c>
      <c r="B77" s="52" t="s">
        <v>43</v>
      </c>
      <c r="C77" s="50"/>
      <c r="D77" s="50"/>
      <c r="E77" s="50"/>
      <c r="F77" s="50"/>
      <c r="G77" s="50"/>
      <c r="H77" s="53" t="s">
        <v>11</v>
      </c>
      <c r="I77" s="50"/>
      <c r="K77" s="38" t="s">
        <v>6</v>
      </c>
      <c r="L77" s="54" t="s">
        <v>20</v>
      </c>
    </row>
    <row r="78" spans="1:25" ht="12.75" x14ac:dyDescent="0.2">
      <c r="A78" s="52" t="s">
        <v>43</v>
      </c>
      <c r="B78" s="52" t="s">
        <v>44</v>
      </c>
      <c r="C78" s="50"/>
      <c r="D78" s="50"/>
      <c r="E78" s="50"/>
      <c r="F78" s="50"/>
      <c r="G78" s="50"/>
      <c r="H78" s="53" t="s">
        <v>11</v>
      </c>
      <c r="I78" s="50"/>
      <c r="K78" s="38" t="s">
        <v>45</v>
      </c>
      <c r="L78" s="42">
        <f>VLOOKUP(L75,Parametere!$A$2:$B$5,2,FALSE)*VLOOKUP(L76,Parametere!$A$8:$B$9,2,FALSE)*VLOOKUP(L77,Parametere!$A$12:$B$14,2,FALSE)</f>
        <v>0.25</v>
      </c>
    </row>
    <row r="79" spans="1:25" ht="12.75" x14ac:dyDescent="0.2">
      <c r="A79" s="52" t="s">
        <v>44</v>
      </c>
      <c r="B79" s="52" t="s">
        <v>46</v>
      </c>
      <c r="C79" s="50"/>
      <c r="D79" s="50"/>
      <c r="E79" s="50"/>
      <c r="F79" s="50"/>
      <c r="G79" s="50"/>
      <c r="H79" s="53" t="s">
        <v>11</v>
      </c>
      <c r="I79" s="53" t="s">
        <v>11</v>
      </c>
      <c r="K79" s="55" t="s">
        <v>47</v>
      </c>
      <c r="L79" s="56">
        <f>L74*L78</f>
        <v>12.5</v>
      </c>
    </row>
    <row r="80" spans="1:25" ht="12.75" x14ac:dyDescent="0.2">
      <c r="A80" s="52" t="s">
        <v>46</v>
      </c>
      <c r="B80" s="52" t="s">
        <v>48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48</v>
      </c>
      <c r="B81" s="52" t="s">
        <v>49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49</v>
      </c>
      <c r="B82" s="52" t="s">
        <v>50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50</v>
      </c>
      <c r="B83" s="52" t="s">
        <v>51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51</v>
      </c>
      <c r="B84" s="52" t="s">
        <v>52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52</v>
      </c>
      <c r="B85" s="52" t="s">
        <v>53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53</v>
      </c>
      <c r="B86" s="52" t="s">
        <v>54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54</v>
      </c>
      <c r="B87" s="52" t="s">
        <v>55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55</v>
      </c>
      <c r="B88" s="52" t="s">
        <v>56</v>
      </c>
      <c r="C88" s="50"/>
      <c r="D88" s="50"/>
      <c r="E88" s="50"/>
      <c r="F88" s="50"/>
      <c r="G88" s="50"/>
      <c r="H88" s="53" t="s">
        <v>11</v>
      </c>
      <c r="I88" s="53" t="s">
        <v>11</v>
      </c>
    </row>
    <row r="89" spans="1:9" ht="12.75" x14ac:dyDescent="0.2">
      <c r="A89" s="52" t="s">
        <v>56</v>
      </c>
      <c r="B89" s="52" t="s">
        <v>57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57</v>
      </c>
      <c r="B90" s="52" t="s">
        <v>58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58</v>
      </c>
      <c r="B91" s="52" t="s">
        <v>59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59</v>
      </c>
      <c r="B92" s="52" t="s">
        <v>60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60</v>
      </c>
      <c r="B93" s="52" t="s">
        <v>61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61</v>
      </c>
      <c r="B94" s="52" t="s">
        <v>62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62</v>
      </c>
      <c r="B95" s="52" t="s">
        <v>63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63</v>
      </c>
      <c r="B96" s="52" t="s">
        <v>64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3" t="s">
        <v>11</v>
      </c>
      <c r="I96" s="53" t="s">
        <v>11</v>
      </c>
    </row>
    <row r="97" spans="1:25" ht="12.75" x14ac:dyDescent="0.2">
      <c r="A97" s="52" t="s">
        <v>64</v>
      </c>
      <c r="B97" s="52" t="s">
        <v>65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65</v>
      </c>
      <c r="B98" s="52" t="s">
        <v>66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3" t="s">
        <v>11</v>
      </c>
    </row>
    <row r="99" spans="1:25" ht="12.75" x14ac:dyDescent="0.2">
      <c r="A99" s="52" t="s">
        <v>66</v>
      </c>
      <c r="B99" s="52" t="s">
        <v>67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67</v>
      </c>
      <c r="B100" s="52" t="s">
        <v>68</v>
      </c>
      <c r="C100" s="53" t="s">
        <v>11</v>
      </c>
      <c r="D100" s="53" t="s">
        <v>11</v>
      </c>
      <c r="E100" s="53" t="s">
        <v>11</v>
      </c>
      <c r="F100" s="53" t="s">
        <v>11</v>
      </c>
      <c r="G100" s="53" t="s">
        <v>11</v>
      </c>
      <c r="H100" s="50"/>
      <c r="I100" s="50"/>
    </row>
    <row r="101" spans="1:25" ht="12.75" x14ac:dyDescent="0.2">
      <c r="A101" s="52" t="s">
        <v>68</v>
      </c>
      <c r="B101" s="52" t="s">
        <v>69</v>
      </c>
      <c r="C101" s="50"/>
      <c r="D101" s="50"/>
      <c r="E101" s="50"/>
      <c r="F101" s="50"/>
      <c r="G101" s="50"/>
      <c r="H101" s="50"/>
      <c r="I101" s="50"/>
    </row>
    <row r="102" spans="1:25" ht="12.75" x14ac:dyDescent="0.2">
      <c r="A102" s="52" t="s">
        <v>69</v>
      </c>
      <c r="B102" s="52" t="s">
        <v>70</v>
      </c>
      <c r="C102" s="50"/>
      <c r="D102" s="50"/>
      <c r="E102" s="50"/>
      <c r="F102" s="50"/>
      <c r="G102" s="50"/>
      <c r="H102" s="50"/>
      <c r="I102" s="50"/>
    </row>
    <row r="104" spans="1:25" ht="22.5" customHeight="1" x14ac:dyDescent="0.25">
      <c r="A104" s="68" t="s">
        <v>181</v>
      </c>
      <c r="B104" s="69"/>
      <c r="C104" s="69"/>
      <c r="D104" s="69"/>
      <c r="E104" s="69"/>
      <c r="F104" s="69"/>
      <c r="G104" s="69"/>
      <c r="H104" s="69"/>
      <c r="I104" s="70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ht="12.75" x14ac:dyDescent="0.2">
      <c r="A105" s="48" t="s">
        <v>30</v>
      </c>
      <c r="B105" s="48" t="s">
        <v>31</v>
      </c>
      <c r="C105" s="48" t="s">
        <v>32</v>
      </c>
      <c r="D105" s="48" t="s">
        <v>33</v>
      </c>
      <c r="E105" s="48" t="s">
        <v>34</v>
      </c>
      <c r="F105" s="48" t="s">
        <v>35</v>
      </c>
      <c r="G105" s="48" t="s">
        <v>36</v>
      </c>
      <c r="H105" s="48" t="s">
        <v>37</v>
      </c>
      <c r="I105" s="48" t="s">
        <v>38</v>
      </c>
      <c r="K105" s="38" t="s">
        <v>39</v>
      </c>
      <c r="L105" s="42">
        <v>50</v>
      </c>
    </row>
    <row r="106" spans="1:25" ht="12.75" x14ac:dyDescent="0.2">
      <c r="A106" s="49" t="s">
        <v>40</v>
      </c>
      <c r="B106" s="49" t="s">
        <v>41</v>
      </c>
      <c r="C106" s="50"/>
      <c r="D106" s="50"/>
      <c r="E106" s="50"/>
      <c r="F106" s="50"/>
      <c r="G106" s="50"/>
      <c r="H106" s="50"/>
      <c r="I106" s="50"/>
      <c r="K106" s="38" t="s">
        <v>0</v>
      </c>
      <c r="L106" s="57" t="s">
        <v>14</v>
      </c>
    </row>
    <row r="107" spans="1:25" ht="12.75" x14ac:dyDescent="0.2">
      <c r="A107" s="49" t="s">
        <v>41</v>
      </c>
      <c r="B107" s="52" t="s">
        <v>42</v>
      </c>
      <c r="C107" s="50"/>
      <c r="D107" s="50"/>
      <c r="E107" s="50"/>
      <c r="F107" s="50"/>
      <c r="G107" s="50"/>
      <c r="H107" s="50"/>
      <c r="I107" s="50"/>
      <c r="K107" s="38" t="s">
        <v>5</v>
      </c>
      <c r="L107" s="57" t="s">
        <v>16</v>
      </c>
    </row>
    <row r="108" spans="1:25" ht="12.75" x14ac:dyDescent="0.2">
      <c r="A108" s="52" t="s">
        <v>42</v>
      </c>
      <c r="B108" s="52" t="s">
        <v>43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6</v>
      </c>
      <c r="L108" s="54" t="s">
        <v>20</v>
      </c>
    </row>
    <row r="109" spans="1:25" ht="12.75" x14ac:dyDescent="0.2">
      <c r="A109" s="52" t="s">
        <v>43</v>
      </c>
      <c r="B109" s="52" t="s">
        <v>44</v>
      </c>
      <c r="C109" s="50"/>
      <c r="D109" s="50"/>
      <c r="E109" s="50"/>
      <c r="F109" s="50"/>
      <c r="G109" s="50"/>
      <c r="H109" s="53" t="s">
        <v>11</v>
      </c>
      <c r="I109" s="50"/>
      <c r="K109" s="38" t="s">
        <v>45</v>
      </c>
      <c r="L109" s="42">
        <f>VLOOKUP(L106,Parametere!$A$2:$B$5,2,FALSE)*VLOOKUP(L107,Parametere!$A$8:$B$9,2,FALSE)*VLOOKUP(L108,Parametere!$A$12:$B$14,2,FALSE)</f>
        <v>0.125</v>
      </c>
    </row>
    <row r="110" spans="1:25" ht="12.75" x14ac:dyDescent="0.2">
      <c r="A110" s="52" t="s">
        <v>44</v>
      </c>
      <c r="B110" s="52" t="s">
        <v>46</v>
      </c>
      <c r="C110" s="50"/>
      <c r="D110" s="50"/>
      <c r="E110" s="50"/>
      <c r="F110" s="50"/>
      <c r="G110" s="50"/>
      <c r="H110" s="53" t="s">
        <v>11</v>
      </c>
      <c r="I110" s="53" t="s">
        <v>11</v>
      </c>
      <c r="K110" s="55" t="s">
        <v>47</v>
      </c>
      <c r="L110" s="56">
        <f>L105*L109</f>
        <v>6.25</v>
      </c>
    </row>
    <row r="111" spans="1:25" ht="12.75" x14ac:dyDescent="0.2">
      <c r="A111" s="52" t="s">
        <v>46</v>
      </c>
      <c r="B111" s="52" t="s">
        <v>48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48</v>
      </c>
      <c r="B112" s="52" t="s">
        <v>49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49</v>
      </c>
      <c r="B113" s="52" t="s">
        <v>50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50</v>
      </c>
      <c r="B114" s="52" t="s">
        <v>51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51</v>
      </c>
      <c r="B115" s="52" t="s">
        <v>52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52</v>
      </c>
      <c r="B116" s="52" t="s">
        <v>53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53</v>
      </c>
      <c r="B117" s="52" t="s">
        <v>54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54</v>
      </c>
      <c r="B118" s="52" t="s">
        <v>55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55</v>
      </c>
      <c r="B119" s="52" t="s">
        <v>56</v>
      </c>
      <c r="C119" s="50"/>
      <c r="D119" s="50"/>
      <c r="E119" s="50"/>
      <c r="F119" s="50"/>
      <c r="G119" s="50"/>
      <c r="H119" s="53" t="s">
        <v>11</v>
      </c>
      <c r="I119" s="53" t="s">
        <v>11</v>
      </c>
    </row>
    <row r="120" spans="1:9" ht="12.75" x14ac:dyDescent="0.2">
      <c r="A120" s="52" t="s">
        <v>56</v>
      </c>
      <c r="B120" s="52" t="s">
        <v>57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57</v>
      </c>
      <c r="B121" s="52" t="s">
        <v>58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58</v>
      </c>
      <c r="B122" s="52" t="s">
        <v>59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59</v>
      </c>
      <c r="B123" s="52" t="s">
        <v>60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60</v>
      </c>
      <c r="B124" s="52" t="s">
        <v>61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61</v>
      </c>
      <c r="B125" s="52" t="s">
        <v>62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62</v>
      </c>
      <c r="B126" s="52" t="s">
        <v>63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63</v>
      </c>
      <c r="B127" s="52" t="s">
        <v>64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3" t="s">
        <v>11</v>
      </c>
      <c r="I127" s="53" t="s">
        <v>11</v>
      </c>
    </row>
    <row r="128" spans="1:9" ht="12.75" x14ac:dyDescent="0.2">
      <c r="A128" s="52" t="s">
        <v>64</v>
      </c>
      <c r="B128" s="52" t="s">
        <v>65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65</v>
      </c>
      <c r="B129" s="52" t="s">
        <v>66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3" t="s">
        <v>11</v>
      </c>
    </row>
    <row r="130" spans="1:25" ht="12.75" x14ac:dyDescent="0.2">
      <c r="A130" s="52" t="s">
        <v>66</v>
      </c>
      <c r="B130" s="52" t="s">
        <v>67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67</v>
      </c>
      <c r="B131" s="52" t="s">
        <v>68</v>
      </c>
      <c r="C131" s="53" t="s">
        <v>11</v>
      </c>
      <c r="D131" s="53" t="s">
        <v>11</v>
      </c>
      <c r="E131" s="53" t="s">
        <v>11</v>
      </c>
      <c r="F131" s="53" t="s">
        <v>11</v>
      </c>
      <c r="G131" s="53" t="s">
        <v>11</v>
      </c>
      <c r="H131" s="50"/>
      <c r="I131" s="50"/>
    </row>
    <row r="132" spans="1:25" ht="12.75" x14ac:dyDescent="0.2">
      <c r="A132" s="52" t="s">
        <v>68</v>
      </c>
      <c r="B132" s="52" t="s">
        <v>69</v>
      </c>
      <c r="C132" s="50"/>
      <c r="D132" s="50"/>
      <c r="E132" s="50"/>
      <c r="F132" s="50"/>
      <c r="G132" s="50"/>
      <c r="H132" s="50"/>
      <c r="I132" s="50"/>
    </row>
    <row r="133" spans="1:25" ht="12.75" x14ac:dyDescent="0.2">
      <c r="A133" s="52" t="s">
        <v>69</v>
      </c>
      <c r="B133" s="52" t="s">
        <v>70</v>
      </c>
      <c r="C133" s="50"/>
      <c r="D133" s="50"/>
      <c r="E133" s="50"/>
      <c r="F133" s="50"/>
      <c r="G133" s="50"/>
      <c r="H133" s="50"/>
      <c r="I133" s="50"/>
    </row>
    <row r="135" spans="1:25" ht="22.5" customHeight="1" x14ac:dyDescent="0.25">
      <c r="A135" s="68" t="s">
        <v>185</v>
      </c>
      <c r="B135" s="69"/>
      <c r="C135" s="69"/>
      <c r="D135" s="69"/>
      <c r="E135" s="69"/>
      <c r="F135" s="69"/>
      <c r="G135" s="69"/>
      <c r="H135" s="69"/>
      <c r="I135" s="70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1:25" ht="12.75" x14ac:dyDescent="0.2">
      <c r="A136" s="48" t="s">
        <v>30</v>
      </c>
      <c r="B136" s="48" t="s">
        <v>31</v>
      </c>
      <c r="C136" s="48" t="s">
        <v>32</v>
      </c>
      <c r="D136" s="48" t="s">
        <v>33</v>
      </c>
      <c r="E136" s="48" t="s">
        <v>34</v>
      </c>
      <c r="F136" s="48" t="s">
        <v>35</v>
      </c>
      <c r="G136" s="48" t="s">
        <v>36</v>
      </c>
      <c r="H136" s="48" t="s">
        <v>37</v>
      </c>
      <c r="I136" s="48" t="s">
        <v>38</v>
      </c>
      <c r="K136" s="38" t="s">
        <v>39</v>
      </c>
      <c r="L136" s="42">
        <v>50</v>
      </c>
    </row>
    <row r="137" spans="1:25" ht="12.75" x14ac:dyDescent="0.2">
      <c r="A137" s="49" t="s">
        <v>40</v>
      </c>
      <c r="B137" s="49" t="s">
        <v>41</v>
      </c>
      <c r="C137" s="50"/>
      <c r="D137" s="50"/>
      <c r="E137" s="50"/>
      <c r="F137" s="50"/>
      <c r="G137" s="50"/>
      <c r="H137" s="50"/>
      <c r="I137" s="50"/>
      <c r="K137" s="38" t="s">
        <v>0</v>
      </c>
      <c r="L137" s="57" t="s">
        <v>14</v>
      </c>
    </row>
    <row r="138" spans="1:25" ht="12.75" x14ac:dyDescent="0.2">
      <c r="A138" s="49" t="s">
        <v>41</v>
      </c>
      <c r="B138" s="52" t="s">
        <v>42</v>
      </c>
      <c r="C138" s="50"/>
      <c r="D138" s="50"/>
      <c r="E138" s="50"/>
      <c r="F138" s="50"/>
      <c r="G138" s="50"/>
      <c r="H138" s="50"/>
      <c r="I138" s="50"/>
      <c r="K138" s="38" t="s">
        <v>5</v>
      </c>
      <c r="L138" s="57" t="s">
        <v>16</v>
      </c>
    </row>
    <row r="139" spans="1:25" ht="12.75" x14ac:dyDescent="0.2">
      <c r="A139" s="52" t="s">
        <v>42</v>
      </c>
      <c r="B139" s="52" t="s">
        <v>43</v>
      </c>
      <c r="C139" s="50"/>
      <c r="D139" s="50"/>
      <c r="E139" s="50"/>
      <c r="F139" s="50"/>
      <c r="G139" s="50"/>
      <c r="H139" s="53" t="s">
        <v>11</v>
      </c>
      <c r="I139" s="50"/>
      <c r="K139" s="38" t="s">
        <v>6</v>
      </c>
      <c r="L139" s="54" t="s">
        <v>20</v>
      </c>
    </row>
    <row r="140" spans="1:25" ht="12.75" x14ac:dyDescent="0.2">
      <c r="A140" s="52" t="s">
        <v>43</v>
      </c>
      <c r="B140" s="52" t="s">
        <v>44</v>
      </c>
      <c r="C140" s="50"/>
      <c r="D140" s="50"/>
      <c r="E140" s="50"/>
      <c r="F140" s="50"/>
      <c r="G140" s="50"/>
      <c r="H140" s="53" t="s">
        <v>11</v>
      </c>
      <c r="I140" s="50"/>
      <c r="K140" s="38" t="s">
        <v>45</v>
      </c>
      <c r="L140" s="42">
        <f>VLOOKUP(L137,Parametere!$A$2:$B$5,2,FALSE)*VLOOKUP(L138,Parametere!$A$8:$B$9,2,FALSE)*VLOOKUP(L139,Parametere!$A$12:$B$14,2,FALSE)</f>
        <v>0.125</v>
      </c>
    </row>
    <row r="141" spans="1:25" ht="12.75" x14ac:dyDescent="0.2">
      <c r="A141" s="52" t="s">
        <v>44</v>
      </c>
      <c r="B141" s="52" t="s">
        <v>46</v>
      </c>
      <c r="C141" s="50"/>
      <c r="D141" s="50"/>
      <c r="E141" s="50"/>
      <c r="F141" s="50"/>
      <c r="G141" s="50"/>
      <c r="H141" s="53" t="s">
        <v>11</v>
      </c>
      <c r="I141" s="53" t="s">
        <v>11</v>
      </c>
      <c r="K141" s="55" t="s">
        <v>47</v>
      </c>
      <c r="L141" s="56">
        <f>L136*L140</f>
        <v>6.25</v>
      </c>
    </row>
    <row r="142" spans="1:25" ht="12.75" x14ac:dyDescent="0.2">
      <c r="A142" s="52" t="s">
        <v>46</v>
      </c>
      <c r="B142" s="52" t="s">
        <v>48</v>
      </c>
      <c r="C142" s="50"/>
      <c r="D142" s="50"/>
      <c r="E142" s="50"/>
      <c r="F142" s="50"/>
      <c r="G142" s="50"/>
      <c r="H142" s="53" t="s">
        <v>11</v>
      </c>
      <c r="I142" s="53" t="s">
        <v>11</v>
      </c>
    </row>
    <row r="143" spans="1:25" ht="12.75" x14ac:dyDescent="0.2">
      <c r="A143" s="52" t="s">
        <v>48</v>
      </c>
      <c r="B143" s="52" t="s">
        <v>49</v>
      </c>
      <c r="C143" s="50"/>
      <c r="D143" s="50"/>
      <c r="E143" s="50"/>
      <c r="F143" s="50"/>
      <c r="G143" s="50"/>
      <c r="H143" s="53" t="s">
        <v>11</v>
      </c>
      <c r="I143" s="53" t="s">
        <v>11</v>
      </c>
    </row>
    <row r="144" spans="1:25" ht="12.75" x14ac:dyDescent="0.2">
      <c r="A144" s="52" t="s">
        <v>49</v>
      </c>
      <c r="B144" s="52" t="s">
        <v>50</v>
      </c>
      <c r="C144" s="50"/>
      <c r="D144" s="50"/>
      <c r="E144" s="50"/>
      <c r="F144" s="50"/>
      <c r="G144" s="50"/>
      <c r="H144" s="53" t="s">
        <v>11</v>
      </c>
      <c r="I144" s="53" t="s">
        <v>11</v>
      </c>
    </row>
    <row r="145" spans="1:9" ht="12.75" x14ac:dyDescent="0.2">
      <c r="A145" s="52" t="s">
        <v>50</v>
      </c>
      <c r="B145" s="52" t="s">
        <v>51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51</v>
      </c>
      <c r="B146" s="52" t="s">
        <v>52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52</v>
      </c>
      <c r="B147" s="52" t="s">
        <v>53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53</v>
      </c>
      <c r="B148" s="52" t="s">
        <v>54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54</v>
      </c>
      <c r="B149" s="52" t="s">
        <v>55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55</v>
      </c>
      <c r="B150" s="52" t="s">
        <v>56</v>
      </c>
      <c r="C150" s="50"/>
      <c r="D150" s="50"/>
      <c r="E150" s="50"/>
      <c r="F150" s="50"/>
      <c r="G150" s="50"/>
      <c r="H150" s="53" t="s">
        <v>11</v>
      </c>
      <c r="I150" s="53" t="s">
        <v>11</v>
      </c>
    </row>
    <row r="151" spans="1:9" ht="12.75" x14ac:dyDescent="0.2">
      <c r="A151" s="52" t="s">
        <v>56</v>
      </c>
      <c r="B151" s="52" t="s">
        <v>57</v>
      </c>
      <c r="C151" s="53" t="s">
        <v>11</v>
      </c>
      <c r="D151" s="53" t="s">
        <v>11</v>
      </c>
      <c r="E151" s="53" t="s">
        <v>11</v>
      </c>
      <c r="F151" s="53" t="s">
        <v>11</v>
      </c>
      <c r="G151" s="53" t="s">
        <v>11</v>
      </c>
      <c r="H151" s="53" t="s">
        <v>11</v>
      </c>
      <c r="I151" s="53" t="s">
        <v>11</v>
      </c>
    </row>
    <row r="152" spans="1:9" ht="12.75" x14ac:dyDescent="0.2">
      <c r="A152" s="52" t="s">
        <v>57</v>
      </c>
      <c r="B152" s="52" t="s">
        <v>58</v>
      </c>
      <c r="C152" s="53" t="s">
        <v>11</v>
      </c>
      <c r="D152" s="53" t="s">
        <v>11</v>
      </c>
      <c r="E152" s="53" t="s">
        <v>11</v>
      </c>
      <c r="F152" s="53" t="s">
        <v>11</v>
      </c>
      <c r="G152" s="53" t="s">
        <v>11</v>
      </c>
      <c r="H152" s="53" t="s">
        <v>11</v>
      </c>
      <c r="I152" s="53" t="s">
        <v>11</v>
      </c>
    </row>
    <row r="153" spans="1:9" ht="12.75" x14ac:dyDescent="0.2">
      <c r="A153" s="52" t="s">
        <v>58</v>
      </c>
      <c r="B153" s="52" t="s">
        <v>59</v>
      </c>
      <c r="C153" s="53" t="s">
        <v>11</v>
      </c>
      <c r="D153" s="53" t="s">
        <v>11</v>
      </c>
      <c r="E153" s="53" t="s">
        <v>11</v>
      </c>
      <c r="F153" s="53" t="s">
        <v>11</v>
      </c>
      <c r="G153" s="53" t="s">
        <v>11</v>
      </c>
      <c r="H153" s="53" t="s">
        <v>11</v>
      </c>
      <c r="I153" s="53" t="s">
        <v>11</v>
      </c>
    </row>
    <row r="154" spans="1:9" ht="12.75" x14ac:dyDescent="0.2">
      <c r="A154" s="52" t="s">
        <v>59</v>
      </c>
      <c r="B154" s="52" t="s">
        <v>60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60</v>
      </c>
      <c r="B155" s="52" t="s">
        <v>61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61</v>
      </c>
      <c r="B156" s="52" t="s">
        <v>62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62</v>
      </c>
      <c r="B157" s="52" t="s">
        <v>63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63</v>
      </c>
      <c r="B158" s="52" t="s">
        <v>64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3" t="s">
        <v>11</v>
      </c>
      <c r="I158" s="53" t="s">
        <v>11</v>
      </c>
    </row>
    <row r="159" spans="1:9" ht="12.75" x14ac:dyDescent="0.2">
      <c r="A159" s="52" t="s">
        <v>64</v>
      </c>
      <c r="B159" s="52" t="s">
        <v>65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0"/>
      <c r="I159" s="53" t="s">
        <v>11</v>
      </c>
    </row>
    <row r="160" spans="1:9" ht="12.75" x14ac:dyDescent="0.2">
      <c r="A160" s="52" t="s">
        <v>65</v>
      </c>
      <c r="B160" s="52" t="s">
        <v>66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0"/>
      <c r="I160" s="53" t="s">
        <v>11</v>
      </c>
    </row>
    <row r="161" spans="1:25" ht="12.75" x14ac:dyDescent="0.2">
      <c r="A161" s="52" t="s">
        <v>66</v>
      </c>
      <c r="B161" s="52" t="s">
        <v>67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0"/>
      <c r="I161" s="50"/>
    </row>
    <row r="162" spans="1:25" ht="12.75" x14ac:dyDescent="0.2">
      <c r="A162" s="52" t="s">
        <v>67</v>
      </c>
      <c r="B162" s="52" t="s">
        <v>68</v>
      </c>
      <c r="C162" s="53" t="s">
        <v>11</v>
      </c>
      <c r="D162" s="53" t="s">
        <v>11</v>
      </c>
      <c r="E162" s="53" t="s">
        <v>11</v>
      </c>
      <c r="F162" s="53" t="s">
        <v>11</v>
      </c>
      <c r="G162" s="53" t="s">
        <v>11</v>
      </c>
      <c r="H162" s="50"/>
      <c r="I162" s="50"/>
    </row>
    <row r="163" spans="1:25" ht="12.75" x14ac:dyDescent="0.2">
      <c r="A163" s="52" t="s">
        <v>68</v>
      </c>
      <c r="B163" s="52" t="s">
        <v>69</v>
      </c>
      <c r="C163" s="50"/>
      <c r="D163" s="50"/>
      <c r="E163" s="50"/>
      <c r="F163" s="50"/>
      <c r="G163" s="50"/>
      <c r="H163" s="50"/>
      <c r="I163" s="50"/>
    </row>
    <row r="164" spans="1:25" ht="12.75" x14ac:dyDescent="0.2">
      <c r="A164" s="52" t="s">
        <v>69</v>
      </c>
      <c r="B164" s="52" t="s">
        <v>70</v>
      </c>
      <c r="C164" s="50"/>
      <c r="D164" s="50"/>
      <c r="E164" s="50"/>
      <c r="F164" s="50"/>
      <c r="G164" s="50"/>
      <c r="H164" s="50"/>
      <c r="I164" s="50"/>
    </row>
    <row r="166" spans="1:25" ht="22.5" customHeight="1" x14ac:dyDescent="0.25">
      <c r="A166" s="68" t="s">
        <v>188</v>
      </c>
      <c r="B166" s="69"/>
      <c r="C166" s="69"/>
      <c r="D166" s="69"/>
      <c r="E166" s="69"/>
      <c r="F166" s="69"/>
      <c r="G166" s="69"/>
      <c r="H166" s="69"/>
      <c r="I166" s="70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</row>
    <row r="167" spans="1:25" ht="12.75" x14ac:dyDescent="0.2">
      <c r="A167" s="48" t="s">
        <v>30</v>
      </c>
      <c r="B167" s="48" t="s">
        <v>31</v>
      </c>
      <c r="C167" s="48" t="s">
        <v>32</v>
      </c>
      <c r="D167" s="48" t="s">
        <v>33</v>
      </c>
      <c r="E167" s="48" t="s">
        <v>34</v>
      </c>
      <c r="F167" s="48" t="s">
        <v>35</v>
      </c>
      <c r="G167" s="48" t="s">
        <v>36</v>
      </c>
      <c r="H167" s="48" t="s">
        <v>37</v>
      </c>
      <c r="I167" s="48" t="s">
        <v>38</v>
      </c>
      <c r="K167" s="38" t="s">
        <v>39</v>
      </c>
      <c r="L167" s="42">
        <v>50</v>
      </c>
    </row>
    <row r="168" spans="1:25" ht="12.75" x14ac:dyDescent="0.2">
      <c r="A168" s="49" t="s">
        <v>40</v>
      </c>
      <c r="B168" s="49" t="s">
        <v>41</v>
      </c>
      <c r="C168" s="50"/>
      <c r="D168" s="50"/>
      <c r="E168" s="50"/>
      <c r="F168" s="50"/>
      <c r="G168" s="50"/>
      <c r="H168" s="50"/>
      <c r="I168" s="50"/>
      <c r="K168" s="38" t="s">
        <v>0</v>
      </c>
      <c r="L168" s="57" t="s">
        <v>14</v>
      </c>
    </row>
    <row r="169" spans="1:25" ht="12.75" x14ac:dyDescent="0.2">
      <c r="A169" s="49" t="s">
        <v>41</v>
      </c>
      <c r="B169" s="52" t="s">
        <v>42</v>
      </c>
      <c r="C169" s="50"/>
      <c r="D169" s="50"/>
      <c r="E169" s="50"/>
      <c r="F169" s="50"/>
      <c r="G169" s="50"/>
      <c r="H169" s="50"/>
      <c r="I169" s="50"/>
      <c r="K169" s="38" t="s">
        <v>5</v>
      </c>
      <c r="L169" s="57" t="s">
        <v>16</v>
      </c>
    </row>
    <row r="170" spans="1:25" ht="12.75" x14ac:dyDescent="0.2">
      <c r="A170" s="52" t="s">
        <v>42</v>
      </c>
      <c r="B170" s="52" t="s">
        <v>43</v>
      </c>
      <c r="C170" s="50"/>
      <c r="D170" s="50"/>
      <c r="E170" s="50"/>
      <c r="F170" s="50"/>
      <c r="G170" s="50"/>
      <c r="H170" s="53" t="s">
        <v>11</v>
      </c>
      <c r="I170" s="50"/>
      <c r="K170" s="38" t="s">
        <v>6</v>
      </c>
      <c r="L170" s="54" t="s">
        <v>20</v>
      </c>
    </row>
    <row r="171" spans="1:25" ht="12.75" x14ac:dyDescent="0.2">
      <c r="A171" s="52" t="s">
        <v>43</v>
      </c>
      <c r="B171" s="52" t="s">
        <v>44</v>
      </c>
      <c r="C171" s="50"/>
      <c r="D171" s="50"/>
      <c r="E171" s="50"/>
      <c r="F171" s="50"/>
      <c r="G171" s="50"/>
      <c r="H171" s="53" t="s">
        <v>11</v>
      </c>
      <c r="I171" s="50"/>
      <c r="K171" s="38" t="s">
        <v>45</v>
      </c>
      <c r="L171" s="42">
        <f>VLOOKUP(L168,Parametere!$A$2:$B$5,2,FALSE)*VLOOKUP(L169,Parametere!$A$8:$B$9,2,FALSE)*VLOOKUP(L170,Parametere!$A$12:$B$14,2,FALSE)</f>
        <v>0.125</v>
      </c>
    </row>
    <row r="172" spans="1:25" ht="12.75" x14ac:dyDescent="0.2">
      <c r="A172" s="52" t="s">
        <v>44</v>
      </c>
      <c r="B172" s="52" t="s">
        <v>46</v>
      </c>
      <c r="C172" s="50"/>
      <c r="D172" s="50"/>
      <c r="E172" s="50"/>
      <c r="F172" s="50"/>
      <c r="G172" s="50"/>
      <c r="H172" s="53" t="s">
        <v>11</v>
      </c>
      <c r="I172" s="53" t="s">
        <v>11</v>
      </c>
      <c r="K172" s="55" t="s">
        <v>47</v>
      </c>
      <c r="L172" s="56">
        <f>L167*L171</f>
        <v>6.25</v>
      </c>
    </row>
    <row r="173" spans="1:25" ht="12.75" x14ac:dyDescent="0.2">
      <c r="A173" s="52" t="s">
        <v>46</v>
      </c>
      <c r="B173" s="52" t="s">
        <v>48</v>
      </c>
      <c r="C173" s="50"/>
      <c r="D173" s="50"/>
      <c r="E173" s="50"/>
      <c r="F173" s="50"/>
      <c r="G173" s="50"/>
      <c r="H173" s="53" t="s">
        <v>11</v>
      </c>
      <c r="I173" s="53" t="s">
        <v>11</v>
      </c>
    </row>
    <row r="174" spans="1:25" ht="12.75" x14ac:dyDescent="0.2">
      <c r="A174" s="52" t="s">
        <v>48</v>
      </c>
      <c r="B174" s="52" t="s">
        <v>49</v>
      </c>
      <c r="C174" s="50"/>
      <c r="D174" s="50"/>
      <c r="E174" s="50"/>
      <c r="F174" s="50"/>
      <c r="G174" s="50"/>
      <c r="H174" s="53" t="s">
        <v>11</v>
      </c>
      <c r="I174" s="53" t="s">
        <v>11</v>
      </c>
    </row>
    <row r="175" spans="1:25" ht="12.75" x14ac:dyDescent="0.2">
      <c r="A175" s="52" t="s">
        <v>49</v>
      </c>
      <c r="B175" s="52" t="s">
        <v>50</v>
      </c>
      <c r="C175" s="50"/>
      <c r="D175" s="50"/>
      <c r="E175" s="50"/>
      <c r="F175" s="50"/>
      <c r="G175" s="50"/>
      <c r="H175" s="53" t="s">
        <v>11</v>
      </c>
      <c r="I175" s="53" t="s">
        <v>11</v>
      </c>
    </row>
    <row r="176" spans="1:25" ht="12.75" x14ac:dyDescent="0.2">
      <c r="A176" s="52" t="s">
        <v>50</v>
      </c>
      <c r="B176" s="52" t="s">
        <v>51</v>
      </c>
      <c r="C176" s="50"/>
      <c r="D176" s="50"/>
      <c r="E176" s="50"/>
      <c r="F176" s="50"/>
      <c r="G176" s="50"/>
      <c r="H176" s="53" t="s">
        <v>11</v>
      </c>
      <c r="I176" s="53" t="s">
        <v>11</v>
      </c>
    </row>
    <row r="177" spans="1:9" ht="12.75" x14ac:dyDescent="0.2">
      <c r="A177" s="52" t="s">
        <v>51</v>
      </c>
      <c r="B177" s="52" t="s">
        <v>52</v>
      </c>
      <c r="C177" s="50"/>
      <c r="D177" s="50"/>
      <c r="E177" s="50"/>
      <c r="F177" s="50"/>
      <c r="G177" s="50"/>
      <c r="H177" s="53" t="s">
        <v>11</v>
      </c>
      <c r="I177" s="53" t="s">
        <v>11</v>
      </c>
    </row>
    <row r="178" spans="1:9" ht="12.75" x14ac:dyDescent="0.2">
      <c r="A178" s="52" t="s">
        <v>52</v>
      </c>
      <c r="B178" s="52" t="s">
        <v>53</v>
      </c>
      <c r="C178" s="50"/>
      <c r="D178" s="50"/>
      <c r="E178" s="50"/>
      <c r="F178" s="50"/>
      <c r="G178" s="50"/>
      <c r="H178" s="53" t="s">
        <v>11</v>
      </c>
      <c r="I178" s="53" t="s">
        <v>11</v>
      </c>
    </row>
    <row r="179" spans="1:9" ht="12.75" x14ac:dyDescent="0.2">
      <c r="A179" s="52" t="s">
        <v>53</v>
      </c>
      <c r="B179" s="52" t="s">
        <v>54</v>
      </c>
      <c r="C179" s="50"/>
      <c r="D179" s="50"/>
      <c r="E179" s="50"/>
      <c r="F179" s="50"/>
      <c r="G179" s="50"/>
      <c r="H179" s="53" t="s">
        <v>11</v>
      </c>
      <c r="I179" s="53" t="s">
        <v>11</v>
      </c>
    </row>
    <row r="180" spans="1:9" ht="12.75" x14ac:dyDescent="0.2">
      <c r="A180" s="52" t="s">
        <v>54</v>
      </c>
      <c r="B180" s="52" t="s">
        <v>55</v>
      </c>
      <c r="C180" s="50"/>
      <c r="D180" s="50"/>
      <c r="E180" s="50"/>
      <c r="F180" s="50"/>
      <c r="G180" s="50"/>
      <c r="H180" s="53" t="s">
        <v>11</v>
      </c>
      <c r="I180" s="53" t="s">
        <v>11</v>
      </c>
    </row>
    <row r="181" spans="1:9" ht="12.75" x14ac:dyDescent="0.2">
      <c r="A181" s="52" t="s">
        <v>55</v>
      </c>
      <c r="B181" s="52" t="s">
        <v>56</v>
      </c>
      <c r="C181" s="50"/>
      <c r="D181" s="50"/>
      <c r="E181" s="50"/>
      <c r="F181" s="50"/>
      <c r="G181" s="50"/>
      <c r="H181" s="53" t="s">
        <v>11</v>
      </c>
      <c r="I181" s="53" t="s">
        <v>11</v>
      </c>
    </row>
    <row r="182" spans="1:9" ht="12.75" x14ac:dyDescent="0.2">
      <c r="A182" s="52" t="s">
        <v>56</v>
      </c>
      <c r="B182" s="52" t="s">
        <v>57</v>
      </c>
      <c r="C182" s="53" t="s">
        <v>11</v>
      </c>
      <c r="D182" s="53" t="s">
        <v>11</v>
      </c>
      <c r="E182" s="53" t="s">
        <v>11</v>
      </c>
      <c r="F182" s="53" t="s">
        <v>11</v>
      </c>
      <c r="G182" s="53" t="s">
        <v>11</v>
      </c>
      <c r="H182" s="53" t="s">
        <v>11</v>
      </c>
      <c r="I182" s="53" t="s">
        <v>11</v>
      </c>
    </row>
    <row r="183" spans="1:9" ht="12.75" x14ac:dyDescent="0.2">
      <c r="A183" s="52" t="s">
        <v>57</v>
      </c>
      <c r="B183" s="52" t="s">
        <v>58</v>
      </c>
      <c r="C183" s="53" t="s">
        <v>11</v>
      </c>
      <c r="D183" s="53" t="s">
        <v>11</v>
      </c>
      <c r="E183" s="53" t="s">
        <v>11</v>
      </c>
      <c r="F183" s="53" t="s">
        <v>11</v>
      </c>
      <c r="G183" s="53" t="s">
        <v>11</v>
      </c>
      <c r="H183" s="53" t="s">
        <v>11</v>
      </c>
      <c r="I183" s="53" t="s">
        <v>11</v>
      </c>
    </row>
    <row r="184" spans="1:9" ht="12.75" x14ac:dyDescent="0.2">
      <c r="A184" s="52" t="s">
        <v>58</v>
      </c>
      <c r="B184" s="52" t="s">
        <v>59</v>
      </c>
      <c r="C184" s="53" t="s">
        <v>11</v>
      </c>
      <c r="D184" s="53" t="s">
        <v>11</v>
      </c>
      <c r="E184" s="53" t="s">
        <v>11</v>
      </c>
      <c r="F184" s="53" t="s">
        <v>11</v>
      </c>
      <c r="G184" s="53" t="s">
        <v>11</v>
      </c>
      <c r="H184" s="53" t="s">
        <v>11</v>
      </c>
      <c r="I184" s="53" t="s">
        <v>11</v>
      </c>
    </row>
    <row r="185" spans="1:9" ht="12.75" x14ac:dyDescent="0.2">
      <c r="A185" s="52" t="s">
        <v>59</v>
      </c>
      <c r="B185" s="52" t="s">
        <v>60</v>
      </c>
      <c r="C185" s="53" t="s">
        <v>11</v>
      </c>
      <c r="D185" s="53" t="s">
        <v>11</v>
      </c>
      <c r="E185" s="53" t="s">
        <v>11</v>
      </c>
      <c r="F185" s="53" t="s">
        <v>11</v>
      </c>
      <c r="G185" s="53" t="s">
        <v>11</v>
      </c>
      <c r="H185" s="53" t="s">
        <v>11</v>
      </c>
      <c r="I185" s="53" t="s">
        <v>11</v>
      </c>
    </row>
    <row r="186" spans="1:9" ht="12.75" x14ac:dyDescent="0.2">
      <c r="A186" s="52" t="s">
        <v>60</v>
      </c>
      <c r="B186" s="52" t="s">
        <v>61</v>
      </c>
      <c r="C186" s="53" t="s">
        <v>11</v>
      </c>
      <c r="D186" s="53" t="s">
        <v>11</v>
      </c>
      <c r="E186" s="53" t="s">
        <v>11</v>
      </c>
      <c r="F186" s="53" t="s">
        <v>11</v>
      </c>
      <c r="G186" s="53" t="s">
        <v>11</v>
      </c>
      <c r="H186" s="53" t="s">
        <v>11</v>
      </c>
      <c r="I186" s="53" t="s">
        <v>11</v>
      </c>
    </row>
    <row r="187" spans="1:9" ht="12.75" x14ac:dyDescent="0.2">
      <c r="A187" s="52" t="s">
        <v>61</v>
      </c>
      <c r="B187" s="52" t="s">
        <v>62</v>
      </c>
      <c r="C187" s="53" t="s">
        <v>11</v>
      </c>
      <c r="D187" s="53" t="s">
        <v>11</v>
      </c>
      <c r="E187" s="53" t="s">
        <v>11</v>
      </c>
      <c r="F187" s="53" t="s">
        <v>11</v>
      </c>
      <c r="G187" s="53" t="s">
        <v>11</v>
      </c>
      <c r="H187" s="53" t="s">
        <v>11</v>
      </c>
      <c r="I187" s="53" t="s">
        <v>11</v>
      </c>
    </row>
    <row r="188" spans="1:9" ht="12.75" x14ac:dyDescent="0.2">
      <c r="A188" s="52" t="s">
        <v>62</v>
      </c>
      <c r="B188" s="52" t="s">
        <v>63</v>
      </c>
      <c r="C188" s="53" t="s">
        <v>11</v>
      </c>
      <c r="D188" s="53" t="s">
        <v>11</v>
      </c>
      <c r="E188" s="53" t="s">
        <v>11</v>
      </c>
      <c r="F188" s="53" t="s">
        <v>11</v>
      </c>
      <c r="G188" s="53" t="s">
        <v>11</v>
      </c>
      <c r="H188" s="53" t="s">
        <v>11</v>
      </c>
      <c r="I188" s="53" t="s">
        <v>11</v>
      </c>
    </row>
    <row r="189" spans="1:9" ht="12.75" x14ac:dyDescent="0.2">
      <c r="A189" s="52" t="s">
        <v>63</v>
      </c>
      <c r="B189" s="52" t="s">
        <v>64</v>
      </c>
      <c r="C189" s="53" t="s">
        <v>11</v>
      </c>
      <c r="D189" s="53" t="s">
        <v>11</v>
      </c>
      <c r="E189" s="53" t="s">
        <v>11</v>
      </c>
      <c r="F189" s="53" t="s">
        <v>11</v>
      </c>
      <c r="G189" s="53" t="s">
        <v>11</v>
      </c>
      <c r="H189" s="53" t="s">
        <v>11</v>
      </c>
      <c r="I189" s="53" t="s">
        <v>11</v>
      </c>
    </row>
    <row r="190" spans="1:9" ht="12.75" x14ac:dyDescent="0.2">
      <c r="A190" s="52" t="s">
        <v>64</v>
      </c>
      <c r="B190" s="52" t="s">
        <v>65</v>
      </c>
      <c r="C190" s="53" t="s">
        <v>11</v>
      </c>
      <c r="D190" s="53" t="s">
        <v>11</v>
      </c>
      <c r="E190" s="53" t="s">
        <v>11</v>
      </c>
      <c r="F190" s="53" t="s">
        <v>11</v>
      </c>
      <c r="G190" s="53" t="s">
        <v>11</v>
      </c>
      <c r="H190" s="50"/>
      <c r="I190" s="53" t="s">
        <v>11</v>
      </c>
    </row>
    <row r="191" spans="1:9" ht="12.75" x14ac:dyDescent="0.2">
      <c r="A191" s="52" t="s">
        <v>65</v>
      </c>
      <c r="B191" s="52" t="s">
        <v>66</v>
      </c>
      <c r="C191" s="53" t="s">
        <v>11</v>
      </c>
      <c r="D191" s="53" t="s">
        <v>11</v>
      </c>
      <c r="E191" s="53" t="s">
        <v>11</v>
      </c>
      <c r="F191" s="53" t="s">
        <v>11</v>
      </c>
      <c r="G191" s="53" t="s">
        <v>11</v>
      </c>
      <c r="H191" s="50"/>
      <c r="I191" s="53" t="s">
        <v>11</v>
      </c>
    </row>
    <row r="192" spans="1:9" ht="12.75" x14ac:dyDescent="0.2">
      <c r="A192" s="52" t="s">
        <v>66</v>
      </c>
      <c r="B192" s="52" t="s">
        <v>67</v>
      </c>
      <c r="C192" s="53" t="s">
        <v>11</v>
      </c>
      <c r="D192" s="53" t="s">
        <v>11</v>
      </c>
      <c r="E192" s="53" t="s">
        <v>11</v>
      </c>
      <c r="F192" s="53" t="s">
        <v>11</v>
      </c>
      <c r="G192" s="53" t="s">
        <v>11</v>
      </c>
      <c r="H192" s="50"/>
      <c r="I192" s="50"/>
    </row>
    <row r="193" spans="1:25" ht="12.75" x14ac:dyDescent="0.2">
      <c r="A193" s="52" t="s">
        <v>67</v>
      </c>
      <c r="B193" s="52" t="s">
        <v>68</v>
      </c>
      <c r="C193" s="53" t="s">
        <v>11</v>
      </c>
      <c r="D193" s="53" t="s">
        <v>11</v>
      </c>
      <c r="E193" s="53" t="s">
        <v>11</v>
      </c>
      <c r="F193" s="53" t="s">
        <v>11</v>
      </c>
      <c r="G193" s="53" t="s">
        <v>11</v>
      </c>
      <c r="H193" s="50"/>
      <c r="I193" s="50"/>
    </row>
    <row r="194" spans="1:25" ht="12.75" x14ac:dyDescent="0.2">
      <c r="A194" s="52" t="s">
        <v>68</v>
      </c>
      <c r="B194" s="52" t="s">
        <v>69</v>
      </c>
      <c r="C194" s="50"/>
      <c r="D194" s="50"/>
      <c r="E194" s="50"/>
      <c r="F194" s="50"/>
      <c r="G194" s="50"/>
      <c r="H194" s="50"/>
      <c r="I194" s="50"/>
    </row>
    <row r="195" spans="1:25" ht="12.75" x14ac:dyDescent="0.2">
      <c r="A195" s="52" t="s">
        <v>69</v>
      </c>
      <c r="B195" s="52" t="s">
        <v>70</v>
      </c>
      <c r="C195" s="50"/>
      <c r="D195" s="50"/>
      <c r="E195" s="50"/>
      <c r="F195" s="50"/>
      <c r="G195" s="50"/>
      <c r="H195" s="50"/>
      <c r="I195" s="50"/>
    </row>
    <row r="197" spans="1:25" ht="22.5" customHeight="1" x14ac:dyDescent="0.2"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</row>
    <row r="228" spans="13:25" ht="22.5" customHeight="1" x14ac:dyDescent="0.2"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</row>
    <row r="259" spans="13:25" ht="22.5" customHeight="1" x14ac:dyDescent="0.2"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</row>
  </sheetData>
  <mergeCells count="15">
    <mergeCell ref="A104:I104"/>
    <mergeCell ref="A135:I135"/>
    <mergeCell ref="A166:I166"/>
    <mergeCell ref="A1:Q1"/>
    <mergeCell ref="A3:C3"/>
    <mergeCell ref="A4:C4"/>
    <mergeCell ref="A5:C5"/>
    <mergeCell ref="A6:C6"/>
    <mergeCell ref="A7:C7"/>
    <mergeCell ref="A8:C8"/>
    <mergeCell ref="A9:C9"/>
    <mergeCell ref="A10:C10"/>
    <mergeCell ref="A11:I11"/>
    <mergeCell ref="A42:I42"/>
    <mergeCell ref="A73:I73"/>
  </mergeCells>
  <conditionalFormatting sqref="G3:G9">
    <cfRule type="cellIs" dxfId="1088" priority="1" operator="greaterThan">
      <formula>0</formula>
    </cfRule>
  </conditionalFormatting>
  <conditionalFormatting sqref="H3:H9">
    <cfRule type="cellIs" dxfId="1087" priority="2" operator="greaterThan">
      <formula>0</formula>
    </cfRule>
  </conditionalFormatting>
  <conditionalFormatting sqref="I3:I9">
    <cfRule type="cellIs" dxfId="1086" priority="3" operator="greaterThan">
      <formula>0</formula>
    </cfRule>
  </conditionalFormatting>
  <conditionalFormatting sqref="J3:J9">
    <cfRule type="cellIs" dxfId="1085" priority="4" operator="greaterThan">
      <formula>0</formula>
    </cfRule>
  </conditionalFormatting>
  <conditionalFormatting sqref="K3:K9">
    <cfRule type="cellIs" dxfId="1084" priority="5" operator="greaterThan">
      <formula>0</formula>
    </cfRule>
  </conditionalFormatting>
  <conditionalFormatting sqref="L3:L9">
    <cfRule type="cellIs" dxfId="1083" priority="6" operator="greaterThan">
      <formula>0</formula>
    </cfRule>
  </conditionalFormatting>
  <conditionalFormatting sqref="M3:M9">
    <cfRule type="cellIs" dxfId="1082" priority="7" operator="greaterThan">
      <formula>0</formula>
    </cfRule>
  </conditionalFormatting>
  <conditionalFormatting sqref="N3:N9">
    <cfRule type="cellIs" dxfId="1081" priority="8" operator="greaterThan">
      <formula>0</formula>
    </cfRule>
  </conditionalFormatting>
  <conditionalFormatting sqref="O3:O9">
    <cfRule type="cellIs" dxfId="1080" priority="9" operator="greaterThan">
      <formula>0</formula>
    </cfRule>
  </conditionalFormatting>
  <conditionalFormatting sqref="P3:P9">
    <cfRule type="cellIs" dxfId="1079" priority="10" operator="greaterThan">
      <formula>0</formula>
    </cfRule>
  </conditionalFormatting>
  <conditionalFormatting sqref="Q3:Q9">
    <cfRule type="cellIs" dxfId="1078" priority="11" operator="greaterThan">
      <formula>0</formula>
    </cfRule>
  </conditionalFormatting>
  <conditionalFormatting sqref="C13:I40 C44:I71 C75:I102 C106:I133 C137:I164 C168:I195">
    <cfRule type="cellIs" dxfId="1077" priority="12" operator="equal">
      <formula>"Am. fotball"</formula>
    </cfRule>
  </conditionalFormatting>
  <conditionalFormatting sqref="C13:I40 C44:I71 C75:I102 C106:I133 C137:I164 C168:I195">
    <cfRule type="containsText" dxfId="1076" priority="13" operator="containsText" text="Baseball">
      <formula>NOT(ISERROR(SEARCH(("Baseball"),(C13))))</formula>
    </cfRule>
  </conditionalFormatting>
  <conditionalFormatting sqref="C13:I40 C44:I71 C75:I102 C106:I133 C137:I164 C168:I195">
    <cfRule type="cellIs" dxfId="1075" priority="14" operator="equal">
      <formula>"Cricket"</formula>
    </cfRule>
  </conditionalFormatting>
  <conditionalFormatting sqref="C13:I40 C44:I71 C75:I102 C106:I133 C137:I164 C168:I195">
    <cfRule type="cellIs" dxfId="1074" priority="15" operator="equal">
      <formula>"Fotball"</formula>
    </cfRule>
  </conditionalFormatting>
  <conditionalFormatting sqref="C13:I40 C44:I71 C75:I102 C106:I133 C137:I164 C168:I195">
    <cfRule type="cellIs" dxfId="1073" priority="16" operator="equal">
      <formula>"Friidrett"</formula>
    </cfRule>
  </conditionalFormatting>
  <conditionalFormatting sqref="C13:I40 C44:I71 C75:I102 C106:I133 C137:I164 C168:I195">
    <cfRule type="cellIs" dxfId="1072" priority="17" operator="equal">
      <formula>"Lacrosse"</formula>
    </cfRule>
  </conditionalFormatting>
  <conditionalFormatting sqref="C13:I40 C44:I71 C75:I102 C106:I133 C137:I164 C168:I195">
    <cfRule type="cellIs" dxfId="1071" priority="18" operator="equal">
      <formula>"Landhockey"</formula>
    </cfRule>
  </conditionalFormatting>
  <conditionalFormatting sqref="C13:I40 C44:I71 C75:I102 C106:I133 C137:I164 C168:I195">
    <cfRule type="cellIs" dxfId="1070" priority="19" operator="equal">
      <formula>"Rugby"</formula>
    </cfRule>
  </conditionalFormatting>
  <conditionalFormatting sqref="C13:I40 C44:I71 C75:I102 C106:I133 C137:I164 C168:I195">
    <cfRule type="cellIs" dxfId="1069" priority="20" operator="equal">
      <formula>"Tennis"</formula>
    </cfRule>
  </conditionalFormatting>
  <conditionalFormatting sqref="C13:I40 C44:I71 C75:I102 C106:I133 C137:I164 C168:I195">
    <cfRule type="cellIs" dxfId="1068" priority="21" operator="equal">
      <formula>"OBIK"</formula>
    </cfRule>
  </conditionalFormatting>
  <conditionalFormatting sqref="C13:I40 C44:I71 C75:I102 C106:I133 C137:I164 C168:I195">
    <cfRule type="containsText" dxfId="1067" priority="22" operator="containsText" text="tiltak">
      <formula>NOT(ISERROR(SEARCH(("tiltak"),(C13))))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Holmlia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Holmlia KG7-1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Holmlia KG7-2</v>
      </c>
      <c r="B5" s="67"/>
      <c r="C5" s="67"/>
      <c r="D5" s="38" t="str">
        <f>L73</f>
        <v>7er</v>
      </c>
      <c r="E5" s="38" t="str">
        <f>L74</f>
        <v>Ja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12.5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L104</f>
        <v>0</v>
      </c>
      <c r="E6" s="38">
        <f>L105</f>
        <v>0</v>
      </c>
      <c r="F6" s="38">
        <f>L106</f>
        <v>0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75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173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175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68" t="s">
        <v>178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16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11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0.25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11</v>
      </c>
      <c r="I77" s="53" t="s">
        <v>11</v>
      </c>
      <c r="K77" s="55" t="s">
        <v>47</v>
      </c>
      <c r="L77" s="56">
        <f>L72*L76</f>
        <v>12.5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11</v>
      </c>
      <c r="I78" s="53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56</v>
      </c>
      <c r="B87" s="52" t="s">
        <v>57</v>
      </c>
      <c r="C87" s="53" t="s">
        <v>11</v>
      </c>
      <c r="D87" s="53" t="s">
        <v>11</v>
      </c>
      <c r="E87" s="53" t="s">
        <v>11</v>
      </c>
      <c r="F87" s="53" t="s">
        <v>11</v>
      </c>
      <c r="G87" s="53" t="s">
        <v>11</v>
      </c>
      <c r="H87" s="53" t="s">
        <v>11</v>
      </c>
      <c r="I87" s="53" t="s">
        <v>11</v>
      </c>
    </row>
    <row r="88" spans="1:9" ht="12.75" x14ac:dyDescent="0.2">
      <c r="A88" s="52" t="s">
        <v>57</v>
      </c>
      <c r="B88" s="52" t="s">
        <v>58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58</v>
      </c>
      <c r="B89" s="52" t="s">
        <v>59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59</v>
      </c>
      <c r="B90" s="52" t="s">
        <v>60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60</v>
      </c>
      <c r="B91" s="52" t="s">
        <v>61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61</v>
      </c>
      <c r="B92" s="52" t="s">
        <v>62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62</v>
      </c>
      <c r="B93" s="52" t="s">
        <v>63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63</v>
      </c>
      <c r="B94" s="52" t="s">
        <v>64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64</v>
      </c>
      <c r="B95" s="52" t="s">
        <v>65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0"/>
      <c r="I95" s="53" t="s">
        <v>11</v>
      </c>
    </row>
    <row r="96" spans="1:9" ht="12.75" x14ac:dyDescent="0.2">
      <c r="A96" s="52" t="s">
        <v>65</v>
      </c>
      <c r="B96" s="52" t="s">
        <v>66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66</v>
      </c>
      <c r="B97" s="52" t="s">
        <v>67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"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066" priority="1" operator="greaterThan">
      <formula>0</formula>
    </cfRule>
  </conditionalFormatting>
  <conditionalFormatting sqref="H3:H7">
    <cfRule type="cellIs" dxfId="1065" priority="2" operator="greaterThan">
      <formula>0</formula>
    </cfRule>
  </conditionalFormatting>
  <conditionalFormatting sqref="I3:I7">
    <cfRule type="cellIs" dxfId="1064" priority="3" operator="greaterThan">
      <formula>0</formula>
    </cfRule>
  </conditionalFormatting>
  <conditionalFormatting sqref="J3:J7">
    <cfRule type="cellIs" dxfId="1063" priority="4" operator="greaterThan">
      <formula>0</formula>
    </cfRule>
  </conditionalFormatting>
  <conditionalFormatting sqref="K3:K7">
    <cfRule type="cellIs" dxfId="1062" priority="5" operator="greaterThan">
      <formula>0</formula>
    </cfRule>
  </conditionalFormatting>
  <conditionalFormatting sqref="L3:L7">
    <cfRule type="cellIs" dxfId="1061" priority="6" operator="greaterThan">
      <formula>0</formula>
    </cfRule>
  </conditionalFormatting>
  <conditionalFormatting sqref="M3:M7">
    <cfRule type="cellIs" dxfId="1060" priority="7" operator="greaterThan">
      <formula>0</formula>
    </cfRule>
  </conditionalFormatting>
  <conditionalFormatting sqref="N3:N7">
    <cfRule type="cellIs" dxfId="1059" priority="8" operator="greaterThan">
      <formula>0</formula>
    </cfRule>
  </conditionalFormatting>
  <conditionalFormatting sqref="O3:O7">
    <cfRule type="cellIs" dxfId="1058" priority="9" operator="greaterThan">
      <formula>0</formula>
    </cfRule>
  </conditionalFormatting>
  <conditionalFormatting sqref="P3:P7">
    <cfRule type="cellIs" dxfId="1057" priority="10" operator="greaterThan">
      <formula>0</formula>
    </cfRule>
  </conditionalFormatting>
  <conditionalFormatting sqref="Q3:Q7">
    <cfRule type="cellIs" dxfId="1056" priority="11" operator="greaterThan">
      <formula>0</formula>
    </cfRule>
  </conditionalFormatting>
  <conditionalFormatting sqref="C11:I38 C42:I69 C73:I100">
    <cfRule type="cellIs" dxfId="1055" priority="12" operator="equal">
      <formula>"Am. fotball"</formula>
    </cfRule>
  </conditionalFormatting>
  <conditionalFormatting sqref="C11:I38 C42:I69 C73:I100">
    <cfRule type="containsText" dxfId="1054" priority="13" operator="containsText" text="Baseball">
      <formula>NOT(ISERROR(SEARCH(("Baseball"),(C11))))</formula>
    </cfRule>
  </conditionalFormatting>
  <conditionalFormatting sqref="C11:I38 C42:I69 C73:I100">
    <cfRule type="cellIs" dxfId="1053" priority="14" operator="equal">
      <formula>"Cricket"</formula>
    </cfRule>
  </conditionalFormatting>
  <conditionalFormatting sqref="C11:I38 C42:I69 C73:I100">
    <cfRule type="cellIs" dxfId="1052" priority="15" operator="equal">
      <formula>"Fotball"</formula>
    </cfRule>
  </conditionalFormatting>
  <conditionalFormatting sqref="C11:I38 C42:I69 C73:I100">
    <cfRule type="cellIs" dxfId="1051" priority="16" operator="equal">
      <formula>"Friidrett"</formula>
    </cfRule>
  </conditionalFormatting>
  <conditionalFormatting sqref="C11:I38 C42:I69 C73:I100">
    <cfRule type="cellIs" dxfId="1050" priority="17" operator="equal">
      <formula>"Lacrosse"</formula>
    </cfRule>
  </conditionalFormatting>
  <conditionalFormatting sqref="C11:I38 C42:I69 C73:I100">
    <cfRule type="cellIs" dxfId="1049" priority="18" operator="equal">
      <formula>"Landhockey"</formula>
    </cfRule>
  </conditionalFormatting>
  <conditionalFormatting sqref="C11:I38 C42:I69 C73:I100">
    <cfRule type="cellIs" dxfId="1048" priority="19" operator="equal">
      <formula>"Rugby"</formula>
    </cfRule>
  </conditionalFormatting>
  <conditionalFormatting sqref="C11:I38 C42:I69 C73:I100">
    <cfRule type="cellIs" dxfId="1047" priority="20" operator="equal">
      <formula>"Tennis"</formula>
    </cfRule>
  </conditionalFormatting>
  <conditionalFormatting sqref="C11:I38 C42:I69 C73:I100">
    <cfRule type="cellIs" dxfId="1046" priority="21" operator="equal">
      <formula>"OBIK"</formula>
    </cfRule>
  </conditionalFormatting>
  <conditionalFormatting sqref="C11:I38 C42:I69 C73:I100">
    <cfRule type="containsText" dxfId="1045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3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Hullebergmyra KG5-1</v>
      </c>
      <c r="B3" s="67"/>
      <c r="C3" s="67"/>
      <c r="D3" s="38" t="str">
        <f>L11</f>
        <v>5er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4.1666666666666661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Hullebergmyra KG5-2</v>
      </c>
      <c r="B4" s="67"/>
      <c r="C4" s="67"/>
      <c r="D4" s="38" t="str">
        <f>L42</f>
        <v>5er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4.1666666666666661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Hullebergmyra KG5-3</v>
      </c>
      <c r="B5" s="67"/>
      <c r="C5" s="67"/>
      <c r="D5" s="38" t="str">
        <f>L73</f>
        <v>5er</v>
      </c>
      <c r="E5" s="38" t="str">
        <f>L74</f>
        <v>Nei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4.1666666666666661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A102</f>
        <v>Hullebergmyra KG5-4</v>
      </c>
      <c r="B6" s="67"/>
      <c r="C6" s="67"/>
      <c r="D6" s="38" t="str">
        <f>L104</f>
        <v>5er</v>
      </c>
      <c r="E6" s="38" t="str">
        <f>L105</f>
        <v>Nei</v>
      </c>
      <c r="F6" s="39" t="str">
        <f>L106</f>
        <v>Kunstgress</v>
      </c>
      <c r="G6" s="41">
        <f t="shared" ref="G6:Q6" si="3">(COUNTIF($C$104:$I$131,G2)/2)*$L$107</f>
        <v>0</v>
      </c>
      <c r="H6" s="42">
        <f t="shared" si="3"/>
        <v>0</v>
      </c>
      <c r="I6" s="42">
        <f t="shared" si="3"/>
        <v>0</v>
      </c>
      <c r="J6" s="42">
        <f t="shared" si="3"/>
        <v>4.1666666666666661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16.666666666666664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177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8.3333333333333329E-2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4.1666666666666661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180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8.3333333333333329E-2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4.1666666666666661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25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68" t="s">
        <v>183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14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11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8.3333333333333329E-2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11</v>
      </c>
      <c r="I77" s="53" t="s">
        <v>11</v>
      </c>
      <c r="K77" s="55" t="s">
        <v>47</v>
      </c>
      <c r="L77" s="56">
        <f>L72*L76</f>
        <v>4.1666666666666661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11</v>
      </c>
      <c r="I78" s="53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56</v>
      </c>
      <c r="B87" s="52" t="s">
        <v>57</v>
      </c>
      <c r="C87" s="53" t="s">
        <v>11</v>
      </c>
      <c r="D87" s="53" t="s">
        <v>11</v>
      </c>
      <c r="E87" s="53" t="s">
        <v>11</v>
      </c>
      <c r="F87" s="53" t="s">
        <v>11</v>
      </c>
      <c r="G87" s="53" t="s">
        <v>11</v>
      </c>
      <c r="H87" s="53" t="s">
        <v>11</v>
      </c>
      <c r="I87" s="53" t="s">
        <v>11</v>
      </c>
    </row>
    <row r="88" spans="1:9" ht="12.75" x14ac:dyDescent="0.2">
      <c r="A88" s="52" t="s">
        <v>57</v>
      </c>
      <c r="B88" s="52" t="s">
        <v>58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58</v>
      </c>
      <c r="B89" s="52" t="s">
        <v>59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59</v>
      </c>
      <c r="B90" s="52" t="s">
        <v>60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60</v>
      </c>
      <c r="B91" s="52" t="s">
        <v>61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61</v>
      </c>
      <c r="B92" s="52" t="s">
        <v>62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62</v>
      </c>
      <c r="B93" s="52" t="s">
        <v>63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63</v>
      </c>
      <c r="B94" s="52" t="s">
        <v>64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64</v>
      </c>
      <c r="B95" s="52" t="s">
        <v>65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0"/>
      <c r="I95" s="53" t="s">
        <v>11</v>
      </c>
    </row>
    <row r="96" spans="1:9" ht="12.75" x14ac:dyDescent="0.2">
      <c r="A96" s="52" t="s">
        <v>65</v>
      </c>
      <c r="B96" s="52" t="s">
        <v>66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66</v>
      </c>
      <c r="B97" s="52" t="s">
        <v>67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0"/>
    </row>
    <row r="98" spans="1:25" ht="12.75" x14ac:dyDescent="0.2">
      <c r="A98" s="52" t="s">
        <v>67</v>
      </c>
      <c r="B98" s="52" t="s">
        <v>68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25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  <row r="102" spans="1:25" ht="22.5" customHeight="1" x14ac:dyDescent="0.25">
      <c r="A102" s="68" t="s">
        <v>187</v>
      </c>
      <c r="B102" s="69"/>
      <c r="C102" s="69"/>
      <c r="D102" s="69"/>
      <c r="E102" s="69"/>
      <c r="F102" s="69"/>
      <c r="G102" s="69"/>
      <c r="H102" s="69"/>
      <c r="I102" s="70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2.75" x14ac:dyDescent="0.2">
      <c r="A103" s="48" t="s">
        <v>30</v>
      </c>
      <c r="B103" s="48" t="s">
        <v>31</v>
      </c>
      <c r="C103" s="48" t="s">
        <v>32</v>
      </c>
      <c r="D103" s="48" t="s">
        <v>33</v>
      </c>
      <c r="E103" s="48" t="s">
        <v>34</v>
      </c>
      <c r="F103" s="48" t="s">
        <v>35</v>
      </c>
      <c r="G103" s="48" t="s">
        <v>36</v>
      </c>
      <c r="H103" s="48" t="s">
        <v>37</v>
      </c>
      <c r="I103" s="48" t="s">
        <v>38</v>
      </c>
      <c r="K103" s="38" t="s">
        <v>39</v>
      </c>
      <c r="L103" s="42">
        <v>50</v>
      </c>
    </row>
    <row r="104" spans="1:25" ht="12.75" x14ac:dyDescent="0.2">
      <c r="A104" s="49" t="s">
        <v>40</v>
      </c>
      <c r="B104" s="49" t="s">
        <v>41</v>
      </c>
      <c r="C104" s="50"/>
      <c r="D104" s="50"/>
      <c r="E104" s="50"/>
      <c r="F104" s="50"/>
      <c r="G104" s="50"/>
      <c r="H104" s="50"/>
      <c r="I104" s="50"/>
      <c r="K104" s="38" t="s">
        <v>0</v>
      </c>
      <c r="L104" s="57" t="s">
        <v>14</v>
      </c>
    </row>
    <row r="105" spans="1:25" ht="12.75" x14ac:dyDescent="0.2">
      <c r="A105" s="49" t="s">
        <v>41</v>
      </c>
      <c r="B105" s="52" t="s">
        <v>42</v>
      </c>
      <c r="C105" s="50"/>
      <c r="D105" s="50"/>
      <c r="E105" s="50"/>
      <c r="F105" s="50"/>
      <c r="G105" s="50"/>
      <c r="H105" s="50"/>
      <c r="I105" s="50"/>
      <c r="K105" s="38" t="s">
        <v>5</v>
      </c>
      <c r="L105" s="57" t="s">
        <v>17</v>
      </c>
    </row>
    <row r="106" spans="1:25" ht="12.75" x14ac:dyDescent="0.2">
      <c r="A106" s="52" t="s">
        <v>42</v>
      </c>
      <c r="B106" s="52" t="s">
        <v>43</v>
      </c>
      <c r="C106" s="50"/>
      <c r="D106" s="50"/>
      <c r="E106" s="50"/>
      <c r="F106" s="50"/>
      <c r="G106" s="50"/>
      <c r="H106" s="53" t="s">
        <v>11</v>
      </c>
      <c r="I106" s="50"/>
      <c r="K106" s="38" t="s">
        <v>6</v>
      </c>
      <c r="L106" s="54" t="s">
        <v>20</v>
      </c>
    </row>
    <row r="107" spans="1:25" ht="12.75" x14ac:dyDescent="0.2">
      <c r="A107" s="52" t="s">
        <v>43</v>
      </c>
      <c r="B107" s="52" t="s">
        <v>44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45</v>
      </c>
      <c r="L107" s="42">
        <f>VLOOKUP(L104,Parametere!$A$2:$B$5,2,FALSE)*VLOOKUP(L105,Parametere!$A$8:$B$9,2,FALSE)*VLOOKUP(L106,Parametere!$A$12:$B$14,2,FALSE)</f>
        <v>8.3333333333333329E-2</v>
      </c>
    </row>
    <row r="108" spans="1:25" ht="12.75" x14ac:dyDescent="0.2">
      <c r="A108" s="52" t="s">
        <v>44</v>
      </c>
      <c r="B108" s="52" t="s">
        <v>46</v>
      </c>
      <c r="C108" s="50"/>
      <c r="D108" s="50"/>
      <c r="E108" s="50"/>
      <c r="F108" s="50"/>
      <c r="G108" s="50"/>
      <c r="H108" s="53" t="s">
        <v>11</v>
      </c>
      <c r="I108" s="53" t="s">
        <v>11</v>
      </c>
      <c r="K108" s="55" t="s">
        <v>47</v>
      </c>
      <c r="L108" s="56">
        <f>L103*L107</f>
        <v>4.1666666666666661</v>
      </c>
    </row>
    <row r="109" spans="1:25" ht="12.75" x14ac:dyDescent="0.2">
      <c r="A109" s="52" t="s">
        <v>46</v>
      </c>
      <c r="B109" s="52" t="s">
        <v>48</v>
      </c>
      <c r="C109" s="50"/>
      <c r="D109" s="50"/>
      <c r="E109" s="50"/>
      <c r="F109" s="50"/>
      <c r="G109" s="50"/>
      <c r="H109" s="53" t="s">
        <v>11</v>
      </c>
      <c r="I109" s="53" t="s">
        <v>11</v>
      </c>
    </row>
    <row r="110" spans="1:25" ht="12.75" x14ac:dyDescent="0.2">
      <c r="A110" s="52" t="s">
        <v>48</v>
      </c>
      <c r="B110" s="52" t="s">
        <v>49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49</v>
      </c>
      <c r="B111" s="52" t="s">
        <v>50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50</v>
      </c>
      <c r="B112" s="52" t="s">
        <v>51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51</v>
      </c>
      <c r="B113" s="52" t="s">
        <v>52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52</v>
      </c>
      <c r="B114" s="52" t="s">
        <v>53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53</v>
      </c>
      <c r="B115" s="52" t="s">
        <v>54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54</v>
      </c>
      <c r="B116" s="52" t="s">
        <v>55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55</v>
      </c>
      <c r="B117" s="52" t="s">
        <v>56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56</v>
      </c>
      <c r="B118" s="52" t="s">
        <v>57</v>
      </c>
      <c r="C118" s="53" t="s">
        <v>11</v>
      </c>
      <c r="D118" s="53" t="s">
        <v>11</v>
      </c>
      <c r="E118" s="53" t="s">
        <v>11</v>
      </c>
      <c r="F118" s="53" t="s">
        <v>11</v>
      </c>
      <c r="G118" s="53" t="s">
        <v>11</v>
      </c>
      <c r="H118" s="53" t="s">
        <v>11</v>
      </c>
      <c r="I118" s="53" t="s">
        <v>11</v>
      </c>
    </row>
    <row r="119" spans="1:9" ht="12.75" x14ac:dyDescent="0.2">
      <c r="A119" s="52" t="s">
        <v>57</v>
      </c>
      <c r="B119" s="52" t="s">
        <v>58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58</v>
      </c>
      <c r="B120" s="52" t="s">
        <v>59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59</v>
      </c>
      <c r="B121" s="52" t="s">
        <v>60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60</v>
      </c>
      <c r="B122" s="52" t="s">
        <v>61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61</v>
      </c>
      <c r="B123" s="52" t="s">
        <v>62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62</v>
      </c>
      <c r="B124" s="52" t="s">
        <v>63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63</v>
      </c>
      <c r="B125" s="52" t="s">
        <v>64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64</v>
      </c>
      <c r="B126" s="52" t="s">
        <v>65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0"/>
      <c r="I126" s="53" t="s">
        <v>11</v>
      </c>
    </row>
    <row r="127" spans="1:9" ht="12.75" x14ac:dyDescent="0.2">
      <c r="A127" s="52" t="s">
        <v>65</v>
      </c>
      <c r="B127" s="52" t="s">
        <v>66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66</v>
      </c>
      <c r="B128" s="52" t="s">
        <v>67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0"/>
    </row>
    <row r="129" spans="1:9" ht="12.75" x14ac:dyDescent="0.2">
      <c r="A129" s="52" t="s">
        <v>67</v>
      </c>
      <c r="B129" s="52" t="s">
        <v>68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9" ht="12.75" x14ac:dyDescent="0.2">
      <c r="A130" s="52" t="s">
        <v>68</v>
      </c>
      <c r="B130" s="52" t="s">
        <v>69</v>
      </c>
      <c r="C130" s="50"/>
      <c r="D130" s="50"/>
      <c r="E130" s="50"/>
      <c r="F130" s="50"/>
      <c r="G130" s="50"/>
      <c r="H130" s="50"/>
      <c r="I130" s="50"/>
    </row>
    <row r="131" spans="1:9" ht="12.75" x14ac:dyDescent="0.2">
      <c r="A131" s="52" t="s">
        <v>69</v>
      </c>
      <c r="B131" s="52" t="s">
        <v>70</v>
      </c>
      <c r="C131" s="50"/>
      <c r="D131" s="50"/>
      <c r="E131" s="50"/>
      <c r="F131" s="50"/>
      <c r="G131" s="50"/>
      <c r="H131" s="50"/>
      <c r="I131" s="50"/>
    </row>
  </sheetData>
  <mergeCells count="11">
    <mergeCell ref="A9:I9"/>
    <mergeCell ref="A40:I40"/>
    <mergeCell ref="A71:I71"/>
    <mergeCell ref="A102:I102"/>
    <mergeCell ref="A1:Q1"/>
    <mergeCell ref="A3:C3"/>
    <mergeCell ref="A4:C4"/>
    <mergeCell ref="A5:C5"/>
    <mergeCell ref="A6:C6"/>
    <mergeCell ref="A7:C7"/>
    <mergeCell ref="A8:C8"/>
  </mergeCells>
  <conditionalFormatting sqref="G3:G7">
    <cfRule type="cellIs" dxfId="1044" priority="1" operator="greaterThan">
      <formula>0</formula>
    </cfRule>
  </conditionalFormatting>
  <conditionalFormatting sqref="H3:H7">
    <cfRule type="cellIs" dxfId="1043" priority="2" operator="greaterThan">
      <formula>0</formula>
    </cfRule>
  </conditionalFormatting>
  <conditionalFormatting sqref="I3:I7">
    <cfRule type="cellIs" dxfId="1042" priority="3" operator="greaterThan">
      <formula>0</formula>
    </cfRule>
  </conditionalFormatting>
  <conditionalFormatting sqref="J3:J7">
    <cfRule type="cellIs" dxfId="1041" priority="4" operator="greaterThan">
      <formula>0</formula>
    </cfRule>
  </conditionalFormatting>
  <conditionalFormatting sqref="K3:K7">
    <cfRule type="cellIs" dxfId="1040" priority="5" operator="greaterThan">
      <formula>0</formula>
    </cfRule>
  </conditionalFormatting>
  <conditionalFormatting sqref="L3:L7">
    <cfRule type="cellIs" dxfId="1039" priority="6" operator="greaterThan">
      <formula>0</formula>
    </cfRule>
  </conditionalFormatting>
  <conditionalFormatting sqref="M3:M7">
    <cfRule type="cellIs" dxfId="1038" priority="7" operator="greaterThan">
      <formula>0</formula>
    </cfRule>
  </conditionalFormatting>
  <conditionalFormatting sqref="N3:N7">
    <cfRule type="cellIs" dxfId="1037" priority="8" operator="greaterThan">
      <formula>0</formula>
    </cfRule>
  </conditionalFormatting>
  <conditionalFormatting sqref="O3:O7">
    <cfRule type="cellIs" dxfId="1036" priority="9" operator="greaterThan">
      <formula>0</formula>
    </cfRule>
  </conditionalFormatting>
  <conditionalFormatting sqref="P3:P7">
    <cfRule type="cellIs" dxfId="1035" priority="10" operator="greaterThan">
      <formula>0</formula>
    </cfRule>
  </conditionalFormatting>
  <conditionalFormatting sqref="Q3:Q7">
    <cfRule type="cellIs" dxfId="1034" priority="11" operator="greaterThan">
      <formula>0</formula>
    </cfRule>
  </conditionalFormatting>
  <conditionalFormatting sqref="C11:I38 C42:I69 C73:I100 C104:I131">
    <cfRule type="cellIs" dxfId="1033" priority="12" operator="equal">
      <formula>"Am. fotball"</formula>
    </cfRule>
  </conditionalFormatting>
  <conditionalFormatting sqref="C11:I38 C42:I69 C73:I100 C104:I131">
    <cfRule type="containsText" dxfId="1032" priority="13" operator="containsText" text="Baseball">
      <formula>NOT(ISERROR(SEARCH(("Baseball"),(C11))))</formula>
    </cfRule>
  </conditionalFormatting>
  <conditionalFormatting sqref="C11:I38 C42:I69 C73:I100 C104:I131">
    <cfRule type="cellIs" dxfId="1031" priority="14" operator="equal">
      <formula>"Cricket"</formula>
    </cfRule>
  </conditionalFormatting>
  <conditionalFormatting sqref="C11:I38 C42:I69 C73:I100 C104:I131">
    <cfRule type="cellIs" dxfId="1030" priority="15" operator="equal">
      <formula>"Fotball"</formula>
    </cfRule>
  </conditionalFormatting>
  <conditionalFormatting sqref="C11:I38 C42:I69 C73:I100 C104:I131">
    <cfRule type="cellIs" dxfId="1029" priority="16" operator="equal">
      <formula>"Friidrett"</formula>
    </cfRule>
  </conditionalFormatting>
  <conditionalFormatting sqref="C11:I38 C42:I69 C73:I100 C104:I131">
    <cfRule type="cellIs" dxfId="1028" priority="17" operator="equal">
      <formula>"Lacrosse"</formula>
    </cfRule>
  </conditionalFormatting>
  <conditionalFormatting sqref="C11:I38 C42:I69 C73:I100 C104:I131">
    <cfRule type="cellIs" dxfId="1027" priority="18" operator="equal">
      <formula>"Landhockey"</formula>
    </cfRule>
  </conditionalFormatting>
  <conditionalFormatting sqref="C11:I38 C42:I69 C73:I100 C104:I131">
    <cfRule type="cellIs" dxfId="1026" priority="19" operator="equal">
      <formula>"Rugby"</formula>
    </cfRule>
  </conditionalFormatting>
  <conditionalFormatting sqref="C11:I38 C42:I69 C73:I100 C104:I131">
    <cfRule type="cellIs" dxfId="1025" priority="20" operator="equal">
      <formula>"Tennis"</formula>
    </cfRule>
  </conditionalFormatting>
  <conditionalFormatting sqref="C11:I38 C42:I69 C73:I100 C104:I131">
    <cfRule type="cellIs" dxfId="1024" priority="21" operator="equal">
      <formula>"OBIK"</formula>
    </cfRule>
  </conditionalFormatting>
  <conditionalFormatting sqref="C11:I38 C42:I69 C73:I100 C104:I131">
    <cfRule type="containsText" dxfId="1023" priority="22" operator="containsText" text="tiltak">
      <formula>NOT(ISERROR(SEARCH(("tiltak"),(C11))))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Humleby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11.625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0.875</v>
      </c>
      <c r="Q3" s="42">
        <f t="shared" si="0"/>
        <v>0</v>
      </c>
    </row>
    <row r="4" spans="1:25" ht="12.75" x14ac:dyDescent="0.2">
      <c r="A4" s="73" t="str">
        <f>A40</f>
        <v>Humleby KG5</v>
      </c>
      <c r="B4" s="67"/>
      <c r="C4" s="67"/>
      <c r="D4" s="38" t="str">
        <f>L42</f>
        <v>5er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6.25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17.875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0.875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184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12.5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9" t="s">
        <v>21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9" t="s">
        <v>21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9" t="s">
        <v>21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9" t="s">
        <v>21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9" t="s">
        <v>21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9" t="s">
        <v>21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9" t="s">
        <v>21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186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6.25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022" priority="1" operator="equal">
      <formula>"Am. fotball"</formula>
    </cfRule>
  </conditionalFormatting>
  <conditionalFormatting sqref="C11:I38 C42:I69">
    <cfRule type="containsText" dxfId="1021" priority="2" operator="containsText" text="Baseball">
      <formula>NOT(ISERROR(SEARCH(("Baseball"),(C11))))</formula>
    </cfRule>
  </conditionalFormatting>
  <conditionalFormatting sqref="C11:I38 C42:I69">
    <cfRule type="cellIs" dxfId="1020" priority="3" operator="equal">
      <formula>"Cricket"</formula>
    </cfRule>
  </conditionalFormatting>
  <conditionalFormatting sqref="C11:I38 C42:I69">
    <cfRule type="cellIs" dxfId="1019" priority="4" operator="equal">
      <formula>"Fotball"</formula>
    </cfRule>
  </conditionalFormatting>
  <conditionalFormatting sqref="C11:I38 C42:I69">
    <cfRule type="cellIs" dxfId="1018" priority="5" operator="equal">
      <formula>"Friidrett"</formula>
    </cfRule>
  </conditionalFormatting>
  <conditionalFormatting sqref="C11:I38 C42:I69">
    <cfRule type="cellIs" dxfId="1017" priority="6" operator="equal">
      <formula>"Lacrosse"</formula>
    </cfRule>
  </conditionalFormatting>
  <conditionalFormatting sqref="C11:I38 C42:I69">
    <cfRule type="cellIs" dxfId="1016" priority="7" operator="equal">
      <formula>"Landhockey"</formula>
    </cfRule>
  </conditionalFormatting>
  <conditionalFormatting sqref="C11:I38 C42:I69">
    <cfRule type="cellIs" dxfId="1015" priority="8" operator="equal">
      <formula>"Rugby"</formula>
    </cfRule>
  </conditionalFormatting>
  <conditionalFormatting sqref="C11:I38 C42:I69">
    <cfRule type="cellIs" dxfId="1014" priority="9" operator="equal">
      <formula>"Tennis"</formula>
    </cfRule>
  </conditionalFormatting>
  <conditionalFormatting sqref="C11:I38 C42:I69">
    <cfRule type="cellIs" dxfId="1013" priority="10" operator="equal">
      <formula>"OBIK"</formula>
    </cfRule>
  </conditionalFormatting>
  <conditionalFormatting sqref="C11:I38 C42:I69">
    <cfRule type="containsText" dxfId="1012" priority="11" operator="containsText" text="tiltak">
      <formula>NOT(ISERROR(SEARCH(("tiltak"),(C11))))</formula>
    </cfRule>
  </conditionalFormatting>
  <conditionalFormatting sqref="G3:G7">
    <cfRule type="cellIs" dxfId="1011" priority="12" operator="greaterThan">
      <formula>0</formula>
    </cfRule>
  </conditionalFormatting>
  <conditionalFormatting sqref="H3:H7">
    <cfRule type="cellIs" dxfId="1010" priority="13" operator="greaterThan">
      <formula>0</formula>
    </cfRule>
  </conditionalFormatting>
  <conditionalFormatting sqref="I3:I7">
    <cfRule type="cellIs" dxfId="1009" priority="14" operator="greaterThan">
      <formula>0</formula>
    </cfRule>
  </conditionalFormatting>
  <conditionalFormatting sqref="J3:J7">
    <cfRule type="cellIs" dxfId="1008" priority="15" operator="greaterThan">
      <formula>0</formula>
    </cfRule>
  </conditionalFormatting>
  <conditionalFormatting sqref="K3:K7">
    <cfRule type="cellIs" dxfId="1007" priority="16" operator="greaterThan">
      <formula>0</formula>
    </cfRule>
  </conditionalFormatting>
  <conditionalFormatting sqref="L3:L7">
    <cfRule type="cellIs" dxfId="1006" priority="17" operator="greaterThan">
      <formula>0</formula>
    </cfRule>
  </conditionalFormatting>
  <conditionalFormatting sqref="M3:M7">
    <cfRule type="cellIs" dxfId="1005" priority="18" operator="greaterThan">
      <formula>0</formula>
    </cfRule>
  </conditionalFormatting>
  <conditionalFormatting sqref="N3:N7">
    <cfRule type="cellIs" dxfId="1004" priority="19" operator="greaterThan">
      <formula>0</formula>
    </cfRule>
  </conditionalFormatting>
  <conditionalFormatting sqref="O3:O7">
    <cfRule type="cellIs" dxfId="1003" priority="20" operator="greaterThan">
      <formula>0</formula>
    </cfRule>
  </conditionalFormatting>
  <conditionalFormatting sqref="P3:P7">
    <cfRule type="cellIs" dxfId="1002" priority="21" operator="greaterThan">
      <formula>0</formula>
    </cfRule>
  </conditionalFormatting>
  <conditionalFormatting sqref="Q3:Q7">
    <cfRule type="cellIs" dxfId="1001" priority="22" operator="greater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Høybråten Friplass</v>
      </c>
      <c r="B3" s="67"/>
      <c r="C3" s="67"/>
      <c r="D3" s="38" t="str">
        <f>L11</f>
        <v>9er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25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25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6" t="s">
        <v>189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12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12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12</v>
      </c>
      <c r="I15" s="59" t="s">
        <v>12</v>
      </c>
      <c r="K15" s="55" t="s">
        <v>47</v>
      </c>
      <c r="L15" s="56">
        <f>L10*L14</f>
        <v>25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12</v>
      </c>
      <c r="I16" s="59" t="s">
        <v>12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12</v>
      </c>
      <c r="I17" s="59" t="s">
        <v>12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12</v>
      </c>
      <c r="I18" s="59" t="s">
        <v>12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12</v>
      </c>
      <c r="I19" s="59" t="s">
        <v>12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12</v>
      </c>
      <c r="I20" s="59" t="s">
        <v>12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12</v>
      </c>
      <c r="I21" s="59" t="s">
        <v>12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12</v>
      </c>
      <c r="I22" s="59" t="s">
        <v>12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12</v>
      </c>
      <c r="I23" s="59" t="s">
        <v>12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12</v>
      </c>
      <c r="I24" s="59" t="s">
        <v>12</v>
      </c>
    </row>
    <row r="25" spans="1:9" ht="12.75" x14ac:dyDescent="0.2">
      <c r="A25" s="52" t="s">
        <v>56</v>
      </c>
      <c r="B25" s="52" t="s">
        <v>57</v>
      </c>
      <c r="C25" s="59" t="s">
        <v>12</v>
      </c>
      <c r="D25" s="59" t="s">
        <v>12</v>
      </c>
      <c r="E25" s="59" t="s">
        <v>12</v>
      </c>
      <c r="F25" s="59" t="s">
        <v>12</v>
      </c>
      <c r="G25" s="59" t="s">
        <v>12</v>
      </c>
      <c r="H25" s="59" t="s">
        <v>12</v>
      </c>
      <c r="I25" s="59" t="s">
        <v>12</v>
      </c>
    </row>
    <row r="26" spans="1:9" ht="12.75" x14ac:dyDescent="0.2">
      <c r="A26" s="52" t="s">
        <v>57</v>
      </c>
      <c r="B26" s="52" t="s">
        <v>58</v>
      </c>
      <c r="C26" s="59" t="s">
        <v>12</v>
      </c>
      <c r="D26" s="59" t="s">
        <v>12</v>
      </c>
      <c r="E26" s="59" t="s">
        <v>12</v>
      </c>
      <c r="F26" s="59" t="s">
        <v>12</v>
      </c>
      <c r="G26" s="59" t="s">
        <v>12</v>
      </c>
      <c r="H26" s="59" t="s">
        <v>12</v>
      </c>
      <c r="I26" s="59" t="s">
        <v>12</v>
      </c>
    </row>
    <row r="27" spans="1:9" ht="12.75" x14ac:dyDescent="0.2">
      <c r="A27" s="52" t="s">
        <v>58</v>
      </c>
      <c r="B27" s="52" t="s">
        <v>59</v>
      </c>
      <c r="C27" s="59" t="s">
        <v>12</v>
      </c>
      <c r="D27" s="59" t="s">
        <v>12</v>
      </c>
      <c r="E27" s="59" t="s">
        <v>12</v>
      </c>
      <c r="F27" s="59" t="s">
        <v>12</v>
      </c>
      <c r="G27" s="59" t="s">
        <v>12</v>
      </c>
      <c r="H27" s="59" t="s">
        <v>12</v>
      </c>
      <c r="I27" s="59" t="s">
        <v>12</v>
      </c>
    </row>
    <row r="28" spans="1:9" ht="12.75" x14ac:dyDescent="0.2">
      <c r="A28" s="52" t="s">
        <v>59</v>
      </c>
      <c r="B28" s="52" t="s">
        <v>60</v>
      </c>
      <c r="C28" s="59" t="s">
        <v>12</v>
      </c>
      <c r="D28" s="59" t="s">
        <v>12</v>
      </c>
      <c r="E28" s="59" t="s">
        <v>12</v>
      </c>
      <c r="F28" s="59" t="s">
        <v>12</v>
      </c>
      <c r="G28" s="59" t="s">
        <v>12</v>
      </c>
      <c r="H28" s="59" t="s">
        <v>12</v>
      </c>
      <c r="I28" s="59" t="s">
        <v>12</v>
      </c>
    </row>
    <row r="29" spans="1:9" ht="12.75" x14ac:dyDescent="0.2">
      <c r="A29" s="52" t="s">
        <v>60</v>
      </c>
      <c r="B29" s="52" t="s">
        <v>61</v>
      </c>
      <c r="C29" s="59" t="s">
        <v>12</v>
      </c>
      <c r="D29" s="59" t="s">
        <v>12</v>
      </c>
      <c r="E29" s="59" t="s">
        <v>12</v>
      </c>
      <c r="F29" s="59" t="s">
        <v>12</v>
      </c>
      <c r="G29" s="59" t="s">
        <v>12</v>
      </c>
      <c r="H29" s="59" t="s">
        <v>12</v>
      </c>
      <c r="I29" s="59" t="s">
        <v>12</v>
      </c>
    </row>
    <row r="30" spans="1:9" ht="12.75" x14ac:dyDescent="0.2">
      <c r="A30" s="52" t="s">
        <v>61</v>
      </c>
      <c r="B30" s="52" t="s">
        <v>62</v>
      </c>
      <c r="C30" s="59" t="s">
        <v>12</v>
      </c>
      <c r="D30" s="59" t="s">
        <v>12</v>
      </c>
      <c r="E30" s="59" t="s">
        <v>12</v>
      </c>
      <c r="F30" s="59" t="s">
        <v>12</v>
      </c>
      <c r="G30" s="59" t="s">
        <v>12</v>
      </c>
      <c r="H30" s="59" t="s">
        <v>12</v>
      </c>
      <c r="I30" s="59" t="s">
        <v>12</v>
      </c>
    </row>
    <row r="31" spans="1:9" ht="12.75" x14ac:dyDescent="0.2">
      <c r="A31" s="52" t="s">
        <v>62</v>
      </c>
      <c r="B31" s="52" t="s">
        <v>63</v>
      </c>
      <c r="C31" s="59" t="s">
        <v>12</v>
      </c>
      <c r="D31" s="59" t="s">
        <v>12</v>
      </c>
      <c r="E31" s="59" t="s">
        <v>12</v>
      </c>
      <c r="F31" s="59" t="s">
        <v>12</v>
      </c>
      <c r="G31" s="59" t="s">
        <v>12</v>
      </c>
      <c r="H31" s="59" t="s">
        <v>12</v>
      </c>
      <c r="I31" s="59" t="s">
        <v>12</v>
      </c>
    </row>
    <row r="32" spans="1:9" ht="12.75" x14ac:dyDescent="0.2">
      <c r="A32" s="52" t="s">
        <v>63</v>
      </c>
      <c r="B32" s="52" t="s">
        <v>64</v>
      </c>
      <c r="C32" s="59" t="s">
        <v>12</v>
      </c>
      <c r="D32" s="59" t="s">
        <v>12</v>
      </c>
      <c r="E32" s="59" t="s">
        <v>12</v>
      </c>
      <c r="F32" s="59" t="s">
        <v>12</v>
      </c>
      <c r="G32" s="59" t="s">
        <v>12</v>
      </c>
      <c r="H32" s="59" t="s">
        <v>12</v>
      </c>
      <c r="I32" s="59" t="s">
        <v>12</v>
      </c>
    </row>
    <row r="33" spans="1:9" ht="12.75" x14ac:dyDescent="0.2">
      <c r="A33" s="52" t="s">
        <v>64</v>
      </c>
      <c r="B33" s="52" t="s">
        <v>65</v>
      </c>
      <c r="C33" s="59" t="s">
        <v>12</v>
      </c>
      <c r="D33" s="59" t="s">
        <v>12</v>
      </c>
      <c r="E33" s="59" t="s">
        <v>12</v>
      </c>
      <c r="F33" s="59" t="s">
        <v>12</v>
      </c>
      <c r="G33" s="59" t="s">
        <v>12</v>
      </c>
      <c r="H33" s="50"/>
      <c r="I33" s="59" t="s">
        <v>12</v>
      </c>
    </row>
    <row r="34" spans="1:9" ht="12.75" x14ac:dyDescent="0.2">
      <c r="A34" s="52" t="s">
        <v>65</v>
      </c>
      <c r="B34" s="52" t="s">
        <v>66</v>
      </c>
      <c r="C34" s="59" t="s">
        <v>12</v>
      </c>
      <c r="D34" s="59" t="s">
        <v>12</v>
      </c>
      <c r="E34" s="59" t="s">
        <v>12</v>
      </c>
      <c r="F34" s="59" t="s">
        <v>12</v>
      </c>
      <c r="G34" s="59" t="s">
        <v>12</v>
      </c>
      <c r="H34" s="50"/>
      <c r="I34" s="59" t="s">
        <v>12</v>
      </c>
    </row>
    <row r="35" spans="1:9" ht="12.75" x14ac:dyDescent="0.2">
      <c r="A35" s="52" t="s">
        <v>66</v>
      </c>
      <c r="B35" s="52" t="s">
        <v>67</v>
      </c>
      <c r="C35" s="59" t="s">
        <v>12</v>
      </c>
      <c r="D35" s="59" t="s">
        <v>12</v>
      </c>
      <c r="E35" s="59" t="s">
        <v>12</v>
      </c>
      <c r="F35" s="59" t="s">
        <v>12</v>
      </c>
      <c r="G35" s="59" t="s">
        <v>12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9" t="s">
        <v>12</v>
      </c>
      <c r="D36" s="59" t="s">
        <v>12</v>
      </c>
      <c r="E36" s="59" t="s">
        <v>12</v>
      </c>
      <c r="F36" s="59" t="s">
        <v>12</v>
      </c>
      <c r="G36" s="59" t="s">
        <v>12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000" priority="1" operator="equal">
      <formula>"Am. fotball"</formula>
    </cfRule>
  </conditionalFormatting>
  <conditionalFormatting sqref="C11:I38">
    <cfRule type="containsText" dxfId="999" priority="2" operator="containsText" text="Baseball">
      <formula>NOT(ISERROR(SEARCH(("Baseball"),(C11))))</formula>
    </cfRule>
  </conditionalFormatting>
  <conditionalFormatting sqref="C11:I38">
    <cfRule type="cellIs" dxfId="998" priority="3" operator="equal">
      <formula>"Cricket"</formula>
    </cfRule>
  </conditionalFormatting>
  <conditionalFormatting sqref="C11:I38">
    <cfRule type="cellIs" dxfId="997" priority="4" operator="equal">
      <formula>"Fotball"</formula>
    </cfRule>
  </conditionalFormatting>
  <conditionalFormatting sqref="C11:I38">
    <cfRule type="cellIs" dxfId="996" priority="5" operator="equal">
      <formula>"Friidrett"</formula>
    </cfRule>
  </conditionalFormatting>
  <conditionalFormatting sqref="C11:I38">
    <cfRule type="cellIs" dxfId="995" priority="6" operator="equal">
      <formula>"Lacrosse"</formula>
    </cfRule>
  </conditionalFormatting>
  <conditionalFormatting sqref="C11:I38">
    <cfRule type="cellIs" dxfId="994" priority="7" operator="equal">
      <formula>"Landhockey"</formula>
    </cfRule>
  </conditionalFormatting>
  <conditionalFormatting sqref="C11:I38">
    <cfRule type="cellIs" dxfId="993" priority="8" operator="equal">
      <formula>"Rugby"</formula>
    </cfRule>
  </conditionalFormatting>
  <conditionalFormatting sqref="C11:I38">
    <cfRule type="cellIs" dxfId="992" priority="9" operator="equal">
      <formula>"Tennis"</formula>
    </cfRule>
  </conditionalFormatting>
  <conditionalFormatting sqref="C11:I38">
    <cfRule type="cellIs" dxfId="991" priority="10" operator="equal">
      <formula>"OBIK"</formula>
    </cfRule>
  </conditionalFormatting>
  <conditionalFormatting sqref="C11:I38">
    <cfRule type="containsText" dxfId="990" priority="11" operator="containsText" text="tiltak">
      <formula>NOT(ISERROR(SEARCH(("tiltak"),(C11))))</formula>
    </cfRule>
  </conditionalFormatting>
  <conditionalFormatting sqref="G3:G7">
    <cfRule type="cellIs" dxfId="989" priority="12" operator="greaterThan">
      <formula>0</formula>
    </cfRule>
  </conditionalFormatting>
  <conditionalFormatting sqref="H3:H7">
    <cfRule type="cellIs" dxfId="988" priority="13" operator="greaterThan">
      <formula>0</formula>
    </cfRule>
  </conditionalFormatting>
  <conditionalFormatting sqref="I3:I7">
    <cfRule type="cellIs" dxfId="987" priority="14" operator="greaterThan">
      <formula>0</formula>
    </cfRule>
  </conditionalFormatting>
  <conditionalFormatting sqref="J3:J7">
    <cfRule type="cellIs" dxfId="986" priority="15" operator="greaterThan">
      <formula>0</formula>
    </cfRule>
  </conditionalFormatting>
  <conditionalFormatting sqref="K3:K7">
    <cfRule type="cellIs" dxfId="985" priority="16" operator="greaterThan">
      <formula>0</formula>
    </cfRule>
  </conditionalFormatting>
  <conditionalFormatting sqref="L3:L7">
    <cfRule type="cellIs" dxfId="984" priority="17" operator="greaterThan">
      <formula>0</formula>
    </cfRule>
  </conditionalFormatting>
  <conditionalFormatting sqref="M3:M7">
    <cfRule type="cellIs" dxfId="983" priority="18" operator="greaterThan">
      <formula>0</formula>
    </cfRule>
  </conditionalFormatting>
  <conditionalFormatting sqref="N3:N7">
    <cfRule type="cellIs" dxfId="982" priority="19" operator="greaterThan">
      <formula>0</formula>
    </cfRule>
  </conditionalFormatting>
  <conditionalFormatting sqref="O3:O7">
    <cfRule type="cellIs" dxfId="981" priority="20" operator="greaterThan">
      <formula>0</formula>
    </cfRule>
  </conditionalFormatting>
  <conditionalFormatting sqref="P3:P7">
    <cfRule type="cellIs" dxfId="980" priority="21" operator="greaterThan">
      <formula>0</formula>
    </cfRule>
  </conditionalFormatting>
  <conditionalFormatting sqref="Q3:Q7">
    <cfRule type="cellIs" dxfId="979" priority="22" operator="greater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Høybråten KG11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Høybråten KG7</v>
      </c>
      <c r="B4" s="67"/>
      <c r="C4" s="67"/>
      <c r="D4" s="38" t="str">
        <f>L43</f>
        <v>7er</v>
      </c>
      <c r="E4" s="38" t="str">
        <f>L44</f>
        <v>Ja</v>
      </c>
      <c r="F4" s="39" t="str">
        <f>L45</f>
        <v>Kunstgress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Høybråten KG5-1</v>
      </c>
      <c r="B5" s="67"/>
      <c r="C5" s="67"/>
      <c r="D5" s="38" t="str">
        <f>L74</f>
        <v>5er</v>
      </c>
      <c r="E5" s="38" t="str">
        <f>L75</f>
        <v>Ja</v>
      </c>
      <c r="F5" s="39" t="str">
        <f>L76</f>
        <v>Kunstgress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6.25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Høybråten KG5-2</v>
      </c>
      <c r="B6" s="67"/>
      <c r="C6" s="67"/>
      <c r="D6" s="38" t="str">
        <f>L105</f>
        <v>5er</v>
      </c>
      <c r="E6" s="38" t="str">
        <f>L106</f>
        <v>Ja</v>
      </c>
      <c r="F6" s="39" t="str">
        <f>L107</f>
        <v>Kunstgress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6.25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A134</f>
        <v>Høybråten KG5-3</v>
      </c>
      <c r="B7" s="67"/>
      <c r="C7" s="67"/>
      <c r="D7" s="38" t="str">
        <f>L136</f>
        <v>5er</v>
      </c>
      <c r="E7" s="38" t="str">
        <f>L137</f>
        <v>Ja</v>
      </c>
      <c r="F7" s="39" t="str">
        <f>L138</f>
        <v>Kunstgress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6.25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81.25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193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68" t="s">
        <v>196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10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16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20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0.25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12.5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68" t="s">
        <v>199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14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16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3" t="s">
        <v>11</v>
      </c>
      <c r="I76" s="50"/>
      <c r="K76" s="38" t="s">
        <v>6</v>
      </c>
      <c r="L76" s="54" t="s">
        <v>20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3" t="s">
        <v>11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0.125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3" t="s">
        <v>11</v>
      </c>
      <c r="I78" s="53" t="s">
        <v>11</v>
      </c>
      <c r="K78" s="55" t="s">
        <v>47</v>
      </c>
      <c r="L78" s="56">
        <f>L73*L77</f>
        <v>6.25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56</v>
      </c>
      <c r="B88" s="52" t="s">
        <v>57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57</v>
      </c>
      <c r="B89" s="52" t="s">
        <v>58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58</v>
      </c>
      <c r="B90" s="52" t="s">
        <v>59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59</v>
      </c>
      <c r="B91" s="52" t="s">
        <v>60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60</v>
      </c>
      <c r="B92" s="52" t="s">
        <v>61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61</v>
      </c>
      <c r="B93" s="52" t="s">
        <v>62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62</v>
      </c>
      <c r="B94" s="52" t="s">
        <v>63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63</v>
      </c>
      <c r="B95" s="52" t="s">
        <v>64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64</v>
      </c>
      <c r="B96" s="52" t="s">
        <v>65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65</v>
      </c>
      <c r="B97" s="52" t="s">
        <v>66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66</v>
      </c>
      <c r="B98" s="52" t="s">
        <v>67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68" t="s">
        <v>204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14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16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6</v>
      </c>
      <c r="L107" s="54" t="s">
        <v>20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0.125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3" t="s">
        <v>11</v>
      </c>
      <c r="I109" s="53" t="s">
        <v>11</v>
      </c>
      <c r="K109" s="55" t="s">
        <v>47</v>
      </c>
      <c r="L109" s="56">
        <f>L104*L108</f>
        <v>6.25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56</v>
      </c>
      <c r="B119" s="52" t="s">
        <v>57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57</v>
      </c>
      <c r="B120" s="52" t="s">
        <v>58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58</v>
      </c>
      <c r="B121" s="52" t="s">
        <v>59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59</v>
      </c>
      <c r="B122" s="52" t="s">
        <v>60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60</v>
      </c>
      <c r="B123" s="52" t="s">
        <v>61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61</v>
      </c>
      <c r="B124" s="52" t="s">
        <v>62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62</v>
      </c>
      <c r="B125" s="52" t="s">
        <v>63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63</v>
      </c>
      <c r="B126" s="52" t="s">
        <v>64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64</v>
      </c>
      <c r="B127" s="52" t="s">
        <v>65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65</v>
      </c>
      <c r="B128" s="52" t="s">
        <v>66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66</v>
      </c>
      <c r="B129" s="52" t="s">
        <v>67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5">
      <c r="A134" s="68" t="s">
        <v>207</v>
      </c>
      <c r="B134" s="69"/>
      <c r="C134" s="69"/>
      <c r="D134" s="69"/>
      <c r="E134" s="69"/>
      <c r="F134" s="69"/>
      <c r="G134" s="69"/>
      <c r="H134" s="69"/>
      <c r="I134" s="70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 ht="12.75" x14ac:dyDescent="0.2">
      <c r="A135" s="48" t="s">
        <v>30</v>
      </c>
      <c r="B135" s="48" t="s">
        <v>31</v>
      </c>
      <c r="C135" s="48" t="s">
        <v>32</v>
      </c>
      <c r="D135" s="48" t="s">
        <v>33</v>
      </c>
      <c r="E135" s="48" t="s">
        <v>34</v>
      </c>
      <c r="F135" s="48" t="s">
        <v>35</v>
      </c>
      <c r="G135" s="48" t="s">
        <v>36</v>
      </c>
      <c r="H135" s="48" t="s">
        <v>37</v>
      </c>
      <c r="I135" s="48" t="s">
        <v>38</v>
      </c>
      <c r="K135" s="38" t="s">
        <v>39</v>
      </c>
      <c r="L135" s="42">
        <v>50</v>
      </c>
    </row>
    <row r="136" spans="1:25" ht="12.75" x14ac:dyDescent="0.2">
      <c r="A136" s="49" t="s">
        <v>40</v>
      </c>
      <c r="B136" s="49" t="s">
        <v>41</v>
      </c>
      <c r="C136" s="50"/>
      <c r="D136" s="50"/>
      <c r="E136" s="50"/>
      <c r="F136" s="50"/>
      <c r="G136" s="50"/>
      <c r="H136" s="50"/>
      <c r="I136" s="50"/>
      <c r="K136" s="38" t="s">
        <v>0</v>
      </c>
      <c r="L136" s="57" t="s">
        <v>14</v>
      </c>
    </row>
    <row r="137" spans="1:25" ht="12.75" x14ac:dyDescent="0.2">
      <c r="A137" s="49" t="s">
        <v>41</v>
      </c>
      <c r="B137" s="52" t="s">
        <v>42</v>
      </c>
      <c r="C137" s="50"/>
      <c r="D137" s="50"/>
      <c r="E137" s="50"/>
      <c r="F137" s="50"/>
      <c r="G137" s="50"/>
      <c r="H137" s="50"/>
      <c r="I137" s="50"/>
      <c r="K137" s="38" t="s">
        <v>5</v>
      </c>
      <c r="L137" s="57" t="s">
        <v>16</v>
      </c>
    </row>
    <row r="138" spans="1:25" ht="12.75" x14ac:dyDescent="0.2">
      <c r="A138" s="52" t="s">
        <v>42</v>
      </c>
      <c r="B138" s="52" t="s">
        <v>43</v>
      </c>
      <c r="C138" s="50"/>
      <c r="D138" s="50"/>
      <c r="E138" s="50"/>
      <c r="F138" s="50"/>
      <c r="G138" s="50"/>
      <c r="H138" s="53" t="s">
        <v>11</v>
      </c>
      <c r="I138" s="50"/>
      <c r="K138" s="38" t="s">
        <v>6</v>
      </c>
      <c r="L138" s="54" t="s">
        <v>20</v>
      </c>
    </row>
    <row r="139" spans="1:25" ht="12.75" x14ac:dyDescent="0.2">
      <c r="A139" s="52" t="s">
        <v>43</v>
      </c>
      <c r="B139" s="52" t="s">
        <v>44</v>
      </c>
      <c r="C139" s="50"/>
      <c r="D139" s="50"/>
      <c r="E139" s="50"/>
      <c r="F139" s="50"/>
      <c r="G139" s="50"/>
      <c r="H139" s="53" t="s">
        <v>11</v>
      </c>
      <c r="I139" s="50"/>
      <c r="K139" s="38" t="s">
        <v>45</v>
      </c>
      <c r="L139" s="42">
        <f>VLOOKUP(L136,Parametere!$A$2:$B$5,2,FALSE)*VLOOKUP(L137,Parametere!$A$8:$B$9,2,FALSE)*VLOOKUP(L138,Parametere!$A$12:$B$14,2,FALSE)</f>
        <v>0.125</v>
      </c>
    </row>
    <row r="140" spans="1:25" ht="12.75" x14ac:dyDescent="0.2">
      <c r="A140" s="52" t="s">
        <v>44</v>
      </c>
      <c r="B140" s="52" t="s">
        <v>46</v>
      </c>
      <c r="C140" s="50"/>
      <c r="D140" s="50"/>
      <c r="E140" s="50"/>
      <c r="F140" s="50"/>
      <c r="G140" s="50"/>
      <c r="H140" s="53" t="s">
        <v>11</v>
      </c>
      <c r="I140" s="53" t="s">
        <v>11</v>
      </c>
      <c r="K140" s="55" t="s">
        <v>47</v>
      </c>
      <c r="L140" s="56">
        <f>L135*L139</f>
        <v>6.25</v>
      </c>
    </row>
    <row r="141" spans="1:25" ht="12.75" x14ac:dyDescent="0.2">
      <c r="A141" s="52" t="s">
        <v>46</v>
      </c>
      <c r="B141" s="52" t="s">
        <v>48</v>
      </c>
      <c r="C141" s="50"/>
      <c r="D141" s="50"/>
      <c r="E141" s="50"/>
      <c r="F141" s="50"/>
      <c r="G141" s="50"/>
      <c r="H141" s="53" t="s">
        <v>11</v>
      </c>
      <c r="I141" s="53" t="s">
        <v>11</v>
      </c>
    </row>
    <row r="142" spans="1:25" ht="12.75" x14ac:dyDescent="0.2">
      <c r="A142" s="52" t="s">
        <v>48</v>
      </c>
      <c r="B142" s="52" t="s">
        <v>49</v>
      </c>
      <c r="C142" s="50"/>
      <c r="D142" s="50"/>
      <c r="E142" s="50"/>
      <c r="F142" s="50"/>
      <c r="G142" s="50"/>
      <c r="H142" s="53" t="s">
        <v>11</v>
      </c>
      <c r="I142" s="53" t="s">
        <v>11</v>
      </c>
    </row>
    <row r="143" spans="1:25" ht="12.75" x14ac:dyDescent="0.2">
      <c r="A143" s="52" t="s">
        <v>49</v>
      </c>
      <c r="B143" s="52" t="s">
        <v>50</v>
      </c>
      <c r="C143" s="50"/>
      <c r="D143" s="50"/>
      <c r="E143" s="50"/>
      <c r="F143" s="50"/>
      <c r="G143" s="50"/>
      <c r="H143" s="53" t="s">
        <v>11</v>
      </c>
      <c r="I143" s="53" t="s">
        <v>11</v>
      </c>
    </row>
    <row r="144" spans="1:25" ht="12.75" x14ac:dyDescent="0.2">
      <c r="A144" s="52" t="s">
        <v>50</v>
      </c>
      <c r="B144" s="52" t="s">
        <v>51</v>
      </c>
      <c r="C144" s="50"/>
      <c r="D144" s="50"/>
      <c r="E144" s="50"/>
      <c r="F144" s="50"/>
      <c r="G144" s="50"/>
      <c r="H144" s="53" t="s">
        <v>11</v>
      </c>
      <c r="I144" s="53" t="s">
        <v>11</v>
      </c>
    </row>
    <row r="145" spans="1:9" ht="12.75" x14ac:dyDescent="0.2">
      <c r="A145" s="52" t="s">
        <v>51</v>
      </c>
      <c r="B145" s="52" t="s">
        <v>52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52</v>
      </c>
      <c r="B146" s="52" t="s">
        <v>53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53</v>
      </c>
      <c r="B147" s="52" t="s">
        <v>54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54</v>
      </c>
      <c r="B148" s="52" t="s">
        <v>55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55</v>
      </c>
      <c r="B149" s="52" t="s">
        <v>56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56</v>
      </c>
      <c r="B150" s="52" t="s">
        <v>57</v>
      </c>
      <c r="C150" s="53" t="s">
        <v>11</v>
      </c>
      <c r="D150" s="53" t="s">
        <v>11</v>
      </c>
      <c r="E150" s="53" t="s">
        <v>11</v>
      </c>
      <c r="F150" s="53" t="s">
        <v>11</v>
      </c>
      <c r="G150" s="53" t="s">
        <v>11</v>
      </c>
      <c r="H150" s="53" t="s">
        <v>11</v>
      </c>
      <c r="I150" s="53" t="s">
        <v>11</v>
      </c>
    </row>
    <row r="151" spans="1:9" ht="12.75" x14ac:dyDescent="0.2">
      <c r="A151" s="52" t="s">
        <v>57</v>
      </c>
      <c r="B151" s="52" t="s">
        <v>58</v>
      </c>
      <c r="C151" s="53" t="s">
        <v>11</v>
      </c>
      <c r="D151" s="53" t="s">
        <v>11</v>
      </c>
      <c r="E151" s="53" t="s">
        <v>11</v>
      </c>
      <c r="F151" s="53" t="s">
        <v>11</v>
      </c>
      <c r="G151" s="53" t="s">
        <v>11</v>
      </c>
      <c r="H151" s="53" t="s">
        <v>11</v>
      </c>
      <c r="I151" s="53" t="s">
        <v>11</v>
      </c>
    </row>
    <row r="152" spans="1:9" ht="12.75" x14ac:dyDescent="0.2">
      <c r="A152" s="52" t="s">
        <v>58</v>
      </c>
      <c r="B152" s="52" t="s">
        <v>59</v>
      </c>
      <c r="C152" s="53" t="s">
        <v>11</v>
      </c>
      <c r="D152" s="53" t="s">
        <v>11</v>
      </c>
      <c r="E152" s="53" t="s">
        <v>11</v>
      </c>
      <c r="F152" s="53" t="s">
        <v>11</v>
      </c>
      <c r="G152" s="53" t="s">
        <v>11</v>
      </c>
      <c r="H152" s="53" t="s">
        <v>11</v>
      </c>
      <c r="I152" s="53" t="s">
        <v>11</v>
      </c>
    </row>
    <row r="153" spans="1:9" ht="12.75" x14ac:dyDescent="0.2">
      <c r="A153" s="52" t="s">
        <v>59</v>
      </c>
      <c r="B153" s="52" t="s">
        <v>60</v>
      </c>
      <c r="C153" s="53" t="s">
        <v>11</v>
      </c>
      <c r="D153" s="53" t="s">
        <v>11</v>
      </c>
      <c r="E153" s="53" t="s">
        <v>11</v>
      </c>
      <c r="F153" s="53" t="s">
        <v>11</v>
      </c>
      <c r="G153" s="53" t="s">
        <v>11</v>
      </c>
      <c r="H153" s="53" t="s">
        <v>11</v>
      </c>
      <c r="I153" s="53" t="s">
        <v>11</v>
      </c>
    </row>
    <row r="154" spans="1:9" ht="12.75" x14ac:dyDescent="0.2">
      <c r="A154" s="52" t="s">
        <v>60</v>
      </c>
      <c r="B154" s="52" t="s">
        <v>61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61</v>
      </c>
      <c r="B155" s="52" t="s">
        <v>62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62</v>
      </c>
      <c r="B156" s="52" t="s">
        <v>63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63</v>
      </c>
      <c r="B157" s="52" t="s">
        <v>64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64</v>
      </c>
      <c r="B158" s="52" t="s">
        <v>65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0"/>
      <c r="I158" s="53" t="s">
        <v>11</v>
      </c>
    </row>
    <row r="159" spans="1:9" ht="12.75" x14ac:dyDescent="0.2">
      <c r="A159" s="52" t="s">
        <v>65</v>
      </c>
      <c r="B159" s="52" t="s">
        <v>66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0"/>
      <c r="I159" s="53" t="s">
        <v>11</v>
      </c>
    </row>
    <row r="160" spans="1:9" ht="12.75" x14ac:dyDescent="0.2">
      <c r="A160" s="52" t="s">
        <v>66</v>
      </c>
      <c r="B160" s="52" t="s">
        <v>67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0"/>
      <c r="I160" s="50"/>
    </row>
    <row r="161" spans="1:25" ht="12.75" x14ac:dyDescent="0.2">
      <c r="A161" s="52" t="s">
        <v>67</v>
      </c>
      <c r="B161" s="52" t="s">
        <v>68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0"/>
      <c r="I161" s="50"/>
    </row>
    <row r="162" spans="1:25" ht="12.75" x14ac:dyDescent="0.2">
      <c r="A162" s="52" t="s">
        <v>68</v>
      </c>
      <c r="B162" s="52" t="s">
        <v>69</v>
      </c>
      <c r="C162" s="50"/>
      <c r="D162" s="50"/>
      <c r="E162" s="50"/>
      <c r="F162" s="50"/>
      <c r="G162" s="50"/>
      <c r="H162" s="50"/>
      <c r="I162" s="50"/>
    </row>
    <row r="163" spans="1:25" ht="12.75" x14ac:dyDescent="0.2">
      <c r="A163" s="52" t="s">
        <v>69</v>
      </c>
      <c r="B163" s="52" t="s">
        <v>70</v>
      </c>
      <c r="C163" s="50"/>
      <c r="D163" s="50"/>
      <c r="E163" s="50"/>
      <c r="F163" s="50"/>
      <c r="G163" s="50"/>
      <c r="H163" s="50"/>
      <c r="I163" s="50"/>
    </row>
    <row r="165" spans="1:25" ht="22.5" customHeight="1" x14ac:dyDescent="0.2"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3">
    <mergeCell ref="A134:I134"/>
    <mergeCell ref="A1:Q1"/>
    <mergeCell ref="A3:C3"/>
    <mergeCell ref="A4:C4"/>
    <mergeCell ref="A5:C5"/>
    <mergeCell ref="A6:C6"/>
    <mergeCell ref="A7:C7"/>
    <mergeCell ref="A8:C8"/>
    <mergeCell ref="A9:C9"/>
    <mergeCell ref="A10:I10"/>
    <mergeCell ref="A41:I41"/>
    <mergeCell ref="A72:I72"/>
    <mergeCell ref="A103:I103"/>
  </mergeCells>
  <conditionalFormatting sqref="G3:G8">
    <cfRule type="cellIs" dxfId="978" priority="1" operator="greaterThan">
      <formula>0</formula>
    </cfRule>
  </conditionalFormatting>
  <conditionalFormatting sqref="H3:H8">
    <cfRule type="cellIs" dxfId="977" priority="2" operator="greaterThan">
      <formula>0</formula>
    </cfRule>
  </conditionalFormatting>
  <conditionalFormatting sqref="I3:I8">
    <cfRule type="cellIs" dxfId="976" priority="3" operator="greaterThan">
      <formula>0</formula>
    </cfRule>
  </conditionalFormatting>
  <conditionalFormatting sqref="J3:J8">
    <cfRule type="cellIs" dxfId="975" priority="4" operator="greaterThan">
      <formula>0</formula>
    </cfRule>
  </conditionalFormatting>
  <conditionalFormatting sqref="K3:K8">
    <cfRule type="cellIs" dxfId="974" priority="5" operator="greaterThan">
      <formula>0</formula>
    </cfRule>
  </conditionalFormatting>
  <conditionalFormatting sqref="L3:L8">
    <cfRule type="cellIs" dxfId="973" priority="6" operator="greaterThan">
      <formula>0</formula>
    </cfRule>
  </conditionalFormatting>
  <conditionalFormatting sqref="M3:M8">
    <cfRule type="cellIs" dxfId="972" priority="7" operator="greaterThan">
      <formula>0</formula>
    </cfRule>
  </conditionalFormatting>
  <conditionalFormatting sqref="N3:N8">
    <cfRule type="cellIs" dxfId="971" priority="8" operator="greaterThan">
      <formula>0</formula>
    </cfRule>
  </conditionalFormatting>
  <conditionalFormatting sqref="O3:O8">
    <cfRule type="cellIs" dxfId="970" priority="9" operator="greaterThan">
      <formula>0</formula>
    </cfRule>
  </conditionalFormatting>
  <conditionalFormatting sqref="P3:P8">
    <cfRule type="cellIs" dxfId="969" priority="10" operator="greaterThan">
      <formula>0</formula>
    </cfRule>
  </conditionalFormatting>
  <conditionalFormatting sqref="Q3:Q8">
    <cfRule type="cellIs" dxfId="968" priority="11" operator="greaterThan">
      <formula>0</formula>
    </cfRule>
  </conditionalFormatting>
  <conditionalFormatting sqref="C12:I39 C43:I70 C74:I101 C105:I132 C136:I163">
    <cfRule type="cellIs" dxfId="967" priority="12" operator="equal">
      <formula>"Am. fotball"</formula>
    </cfRule>
  </conditionalFormatting>
  <conditionalFormatting sqref="C12:I39 C43:I70 C74:I101 C105:I132 C136:I163">
    <cfRule type="containsText" dxfId="966" priority="13" operator="containsText" text="Baseball">
      <formula>NOT(ISERROR(SEARCH(("Baseball"),(C12))))</formula>
    </cfRule>
  </conditionalFormatting>
  <conditionalFormatting sqref="C12:I39 C43:I70 C74:I101 C105:I132 C136:I163">
    <cfRule type="cellIs" dxfId="965" priority="14" operator="equal">
      <formula>"Cricket"</formula>
    </cfRule>
  </conditionalFormatting>
  <conditionalFormatting sqref="C12:I39 C43:I70 C74:I101 C105:I132 C136:I163">
    <cfRule type="cellIs" dxfId="964" priority="15" operator="equal">
      <formula>"Fotball"</formula>
    </cfRule>
  </conditionalFormatting>
  <conditionalFormatting sqref="C12:I39 C43:I70 C74:I101 C105:I132 C136:I163">
    <cfRule type="cellIs" dxfId="963" priority="16" operator="equal">
      <formula>"Friidrett"</formula>
    </cfRule>
  </conditionalFormatting>
  <conditionalFormatting sqref="C12:I39 C43:I70 C74:I101 C105:I132 C136:I163">
    <cfRule type="cellIs" dxfId="962" priority="17" operator="equal">
      <formula>"Lacrosse"</formula>
    </cfRule>
  </conditionalFormatting>
  <conditionalFormatting sqref="C12:I39 C43:I70 C74:I101 C105:I132 C136:I163">
    <cfRule type="cellIs" dxfId="961" priority="18" operator="equal">
      <formula>"Landhockey"</formula>
    </cfRule>
  </conditionalFormatting>
  <conditionalFormatting sqref="C12:I39 C43:I70 C74:I101 C105:I132 C136:I163">
    <cfRule type="cellIs" dxfId="960" priority="19" operator="equal">
      <formula>"Rugby"</formula>
    </cfRule>
  </conditionalFormatting>
  <conditionalFormatting sqref="C12:I39 C43:I70 C74:I101 C105:I132 C136:I163">
    <cfRule type="cellIs" dxfId="959" priority="20" operator="equal">
      <formula>"Tennis"</formula>
    </cfRule>
  </conditionalFormatting>
  <conditionalFormatting sqref="C12:I39 C43:I70 C74:I101 C105:I132 C136:I163">
    <cfRule type="cellIs" dxfId="958" priority="21" operator="equal">
      <formula>"OBIK"</formula>
    </cfRule>
  </conditionalFormatting>
  <conditionalFormatting sqref="C12:I39 C43:I70 C74:I101 C105:I132 C136:I163">
    <cfRule type="containsText" dxfId="957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Jeriko KG7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8.3333333333333321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8.3333333333333321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192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0.16666666666666666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8.3333333333333321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956" priority="1" operator="equal">
      <formula>"Am. fotball"</formula>
    </cfRule>
  </conditionalFormatting>
  <conditionalFormatting sqref="C11:I38">
    <cfRule type="containsText" dxfId="955" priority="2" operator="containsText" text="Baseball">
      <formula>NOT(ISERROR(SEARCH(("Baseball"),(C11))))</formula>
    </cfRule>
  </conditionalFormatting>
  <conditionalFormatting sqref="C11:I38">
    <cfRule type="cellIs" dxfId="954" priority="3" operator="equal">
      <formula>"Cricket"</formula>
    </cfRule>
  </conditionalFormatting>
  <conditionalFormatting sqref="C11:I38">
    <cfRule type="cellIs" dxfId="953" priority="4" operator="equal">
      <formula>"Fotball"</formula>
    </cfRule>
  </conditionalFormatting>
  <conditionalFormatting sqref="C11:I38">
    <cfRule type="cellIs" dxfId="952" priority="5" operator="equal">
      <formula>"Friidrett"</formula>
    </cfRule>
  </conditionalFormatting>
  <conditionalFormatting sqref="C11:I38">
    <cfRule type="cellIs" dxfId="951" priority="6" operator="equal">
      <formula>"Lacrosse"</formula>
    </cfRule>
  </conditionalFormatting>
  <conditionalFormatting sqref="C11:I38">
    <cfRule type="cellIs" dxfId="950" priority="7" operator="equal">
      <formula>"Landhockey"</formula>
    </cfRule>
  </conditionalFormatting>
  <conditionalFormatting sqref="C11:I38">
    <cfRule type="cellIs" dxfId="949" priority="8" operator="equal">
      <formula>"Rugby"</formula>
    </cfRule>
  </conditionalFormatting>
  <conditionalFormatting sqref="C11:I38">
    <cfRule type="cellIs" dxfId="948" priority="9" operator="equal">
      <formula>"Tennis"</formula>
    </cfRule>
  </conditionalFormatting>
  <conditionalFormatting sqref="C11:I38">
    <cfRule type="cellIs" dxfId="947" priority="10" operator="equal">
      <formula>"OBIK"</formula>
    </cfRule>
  </conditionalFormatting>
  <conditionalFormatting sqref="C11:I38">
    <cfRule type="containsText" dxfId="946" priority="11" operator="containsText" text="tiltak">
      <formula>NOT(ISERROR(SEARCH(("tiltak"),(C11))))</formula>
    </cfRule>
  </conditionalFormatting>
  <conditionalFormatting sqref="G3:G7">
    <cfRule type="cellIs" dxfId="945" priority="12" operator="greaterThan">
      <formula>0</formula>
    </cfRule>
  </conditionalFormatting>
  <conditionalFormatting sqref="H3:H7">
    <cfRule type="cellIs" dxfId="944" priority="13" operator="greaterThan">
      <formula>0</formula>
    </cfRule>
  </conditionalFormatting>
  <conditionalFormatting sqref="I3:I7">
    <cfRule type="cellIs" dxfId="943" priority="14" operator="greaterThan">
      <formula>0</formula>
    </cfRule>
  </conditionalFormatting>
  <conditionalFormatting sqref="J3:J7">
    <cfRule type="cellIs" dxfId="942" priority="15" operator="greaterThan">
      <formula>0</formula>
    </cfRule>
  </conditionalFormatting>
  <conditionalFormatting sqref="K3:K7">
    <cfRule type="cellIs" dxfId="941" priority="16" operator="greaterThan">
      <formula>0</formula>
    </cfRule>
  </conditionalFormatting>
  <conditionalFormatting sqref="L3:L7">
    <cfRule type="cellIs" dxfId="940" priority="17" operator="greaterThan">
      <formula>0</formula>
    </cfRule>
  </conditionalFormatting>
  <conditionalFormatting sqref="M3:M7">
    <cfRule type="cellIs" dxfId="939" priority="18" operator="greaterThan">
      <formula>0</formula>
    </cfRule>
  </conditionalFormatting>
  <conditionalFormatting sqref="N3:N7">
    <cfRule type="cellIs" dxfId="938" priority="19" operator="greaterThan">
      <formula>0</formula>
    </cfRule>
  </conditionalFormatting>
  <conditionalFormatting sqref="O3:O7">
    <cfRule type="cellIs" dxfId="937" priority="20" operator="greaterThan">
      <formula>0</formula>
    </cfRule>
  </conditionalFormatting>
  <conditionalFormatting sqref="P3:P7">
    <cfRule type="cellIs" dxfId="936" priority="21" operator="greaterThan">
      <formula>0</formula>
    </cfRule>
  </conditionalFormatting>
  <conditionalFormatting sqref="Q3:Q7">
    <cfRule type="cellIs" dxfId="935" priority="22" operator="greater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Jesperud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197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934" priority="1" operator="equal">
      <formula>"Am. fotball"</formula>
    </cfRule>
  </conditionalFormatting>
  <conditionalFormatting sqref="C11:I38">
    <cfRule type="containsText" dxfId="933" priority="2" operator="containsText" text="Baseball">
      <formula>NOT(ISERROR(SEARCH(("Baseball"),(C11))))</formula>
    </cfRule>
  </conditionalFormatting>
  <conditionalFormatting sqref="C11:I38">
    <cfRule type="cellIs" dxfId="932" priority="3" operator="equal">
      <formula>"Cricket"</formula>
    </cfRule>
  </conditionalFormatting>
  <conditionalFormatting sqref="C11:I38">
    <cfRule type="cellIs" dxfId="931" priority="4" operator="equal">
      <formula>"Fotball"</formula>
    </cfRule>
  </conditionalFormatting>
  <conditionalFormatting sqref="C11:I38">
    <cfRule type="cellIs" dxfId="930" priority="5" operator="equal">
      <formula>"Friidrett"</formula>
    </cfRule>
  </conditionalFormatting>
  <conditionalFormatting sqref="C11:I38">
    <cfRule type="cellIs" dxfId="929" priority="6" operator="equal">
      <formula>"Lacrosse"</formula>
    </cfRule>
  </conditionalFormatting>
  <conditionalFormatting sqref="C11:I38">
    <cfRule type="cellIs" dxfId="928" priority="7" operator="equal">
      <formula>"Landhockey"</formula>
    </cfRule>
  </conditionalFormatting>
  <conditionalFormatting sqref="C11:I38">
    <cfRule type="cellIs" dxfId="927" priority="8" operator="equal">
      <formula>"Rugby"</formula>
    </cfRule>
  </conditionalFormatting>
  <conditionalFormatting sqref="C11:I38">
    <cfRule type="cellIs" dxfId="926" priority="9" operator="equal">
      <formula>"Tennis"</formula>
    </cfRule>
  </conditionalFormatting>
  <conditionalFormatting sqref="C11:I38">
    <cfRule type="cellIs" dxfId="925" priority="10" operator="equal">
      <formula>"OBIK"</formula>
    </cfRule>
  </conditionalFormatting>
  <conditionalFormatting sqref="C11:I38">
    <cfRule type="containsText" dxfId="924" priority="11" operator="containsText" text="tiltak">
      <formula>NOT(ISERROR(SEARCH(("tiltak"),(C11))))</formula>
    </cfRule>
  </conditionalFormatting>
  <conditionalFormatting sqref="G3:G7">
    <cfRule type="cellIs" dxfId="923" priority="12" operator="greaterThan">
      <formula>0</formula>
    </cfRule>
  </conditionalFormatting>
  <conditionalFormatting sqref="H3:H7">
    <cfRule type="cellIs" dxfId="922" priority="13" operator="greaterThan">
      <formula>0</formula>
    </cfRule>
  </conditionalFormatting>
  <conditionalFormatting sqref="I3:I7">
    <cfRule type="cellIs" dxfId="921" priority="14" operator="greaterThan">
      <formula>0</formula>
    </cfRule>
  </conditionalFormatting>
  <conditionalFormatting sqref="J3:J7">
    <cfRule type="cellIs" dxfId="920" priority="15" operator="greaterThan">
      <formula>0</formula>
    </cfRule>
  </conditionalFormatting>
  <conditionalFormatting sqref="K3:K7">
    <cfRule type="cellIs" dxfId="919" priority="16" operator="greaterThan">
      <formula>0</formula>
    </cfRule>
  </conditionalFormatting>
  <conditionalFormatting sqref="L3:L7">
    <cfRule type="cellIs" dxfId="918" priority="17" operator="greaterThan">
      <formula>0</formula>
    </cfRule>
  </conditionalFormatting>
  <conditionalFormatting sqref="M3:M7">
    <cfRule type="cellIs" dxfId="917" priority="18" operator="greaterThan">
      <formula>0</formula>
    </cfRule>
  </conditionalFormatting>
  <conditionalFormatting sqref="N3:N7">
    <cfRule type="cellIs" dxfId="916" priority="19" operator="greaterThan">
      <formula>0</formula>
    </cfRule>
  </conditionalFormatting>
  <conditionalFormatting sqref="O3:O7">
    <cfRule type="cellIs" dxfId="915" priority="20" operator="greaterThan">
      <formula>0</formula>
    </cfRule>
  </conditionalFormatting>
  <conditionalFormatting sqref="P3:P7">
    <cfRule type="cellIs" dxfId="914" priority="21" operator="greaterThan">
      <formula>0</formula>
    </cfRule>
  </conditionalFormatting>
  <conditionalFormatting sqref="Q3:Q7">
    <cfRule type="cellIs" dxfId="913" priority="22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195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Jordal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198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/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/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/>
      <c r="I15" s="53"/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/>
      <c r="I16" s="53"/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/>
      <c r="I17" s="53"/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/>
      <c r="I18" s="53"/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/>
      <c r="I19" s="53"/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/>
      <c r="I20" s="53"/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/>
      <c r="I21" s="53"/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/>
      <c r="I22" s="53"/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/>
      <c r="I23" s="53"/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/>
      <c r="I24" s="53"/>
    </row>
    <row r="25" spans="1:9" ht="12.75" x14ac:dyDescent="0.2">
      <c r="A25" s="52" t="s">
        <v>56</v>
      </c>
      <c r="B25" s="52" t="s">
        <v>57</v>
      </c>
      <c r="C25" s="53"/>
      <c r="D25" s="53"/>
      <c r="E25" s="53"/>
      <c r="F25" s="53"/>
      <c r="G25" s="53"/>
      <c r="H25" s="53"/>
      <c r="I25" s="53"/>
    </row>
    <row r="26" spans="1:9" ht="12.75" x14ac:dyDescent="0.2">
      <c r="A26" s="52" t="s">
        <v>57</v>
      </c>
      <c r="B26" s="52" t="s">
        <v>58</v>
      </c>
      <c r="C26" s="53"/>
      <c r="D26" s="53"/>
      <c r="E26" s="53"/>
      <c r="F26" s="53"/>
      <c r="G26" s="53"/>
      <c r="H26" s="53"/>
      <c r="I26" s="53"/>
    </row>
    <row r="27" spans="1:9" ht="12.75" x14ac:dyDescent="0.2">
      <c r="A27" s="52" t="s">
        <v>58</v>
      </c>
      <c r="B27" s="52" t="s">
        <v>59</v>
      </c>
      <c r="C27" s="53"/>
      <c r="D27" s="53"/>
      <c r="E27" s="53"/>
      <c r="F27" s="53"/>
      <c r="G27" s="53"/>
      <c r="H27" s="53"/>
      <c r="I27" s="53"/>
    </row>
    <row r="28" spans="1:9" ht="12.75" x14ac:dyDescent="0.2">
      <c r="A28" s="52" t="s">
        <v>59</v>
      </c>
      <c r="B28" s="52" t="s">
        <v>60</v>
      </c>
      <c r="C28" s="53"/>
      <c r="D28" s="53"/>
      <c r="E28" s="53"/>
      <c r="F28" s="53"/>
      <c r="G28" s="53"/>
      <c r="H28" s="53"/>
      <c r="I28" s="53"/>
    </row>
    <row r="29" spans="1:9" ht="12.75" x14ac:dyDescent="0.2">
      <c r="A29" s="52" t="s">
        <v>60</v>
      </c>
      <c r="B29" s="52" t="s">
        <v>61</v>
      </c>
      <c r="C29" s="53"/>
      <c r="D29" s="53"/>
      <c r="E29" s="53"/>
      <c r="F29" s="53"/>
      <c r="G29" s="53"/>
      <c r="H29" s="53"/>
      <c r="I29" s="53"/>
    </row>
    <row r="30" spans="1:9" ht="12.75" x14ac:dyDescent="0.2">
      <c r="A30" s="52" t="s">
        <v>61</v>
      </c>
      <c r="B30" s="52" t="s">
        <v>62</v>
      </c>
      <c r="C30" s="53"/>
      <c r="D30" s="53"/>
      <c r="E30" s="53"/>
      <c r="F30" s="53"/>
      <c r="G30" s="53"/>
      <c r="H30" s="53"/>
      <c r="I30" s="53"/>
    </row>
    <row r="31" spans="1:9" ht="12.75" x14ac:dyDescent="0.2">
      <c r="A31" s="52" t="s">
        <v>62</v>
      </c>
      <c r="B31" s="52" t="s">
        <v>63</v>
      </c>
      <c r="C31" s="53"/>
      <c r="D31" s="53"/>
      <c r="E31" s="53"/>
      <c r="F31" s="53"/>
      <c r="G31" s="53"/>
      <c r="H31" s="53"/>
      <c r="I31" s="53"/>
    </row>
    <row r="32" spans="1:9" ht="12.75" x14ac:dyDescent="0.2">
      <c r="A32" s="52" t="s">
        <v>63</v>
      </c>
      <c r="B32" s="52" t="s">
        <v>64</v>
      </c>
      <c r="C32" s="53"/>
      <c r="D32" s="53"/>
      <c r="E32" s="53"/>
      <c r="F32" s="53"/>
      <c r="G32" s="53"/>
      <c r="H32" s="53"/>
      <c r="I32" s="53"/>
    </row>
    <row r="33" spans="1:25" ht="12.75" x14ac:dyDescent="0.2">
      <c r="A33" s="52" t="s">
        <v>64</v>
      </c>
      <c r="B33" s="52" t="s">
        <v>65</v>
      </c>
      <c r="C33" s="53"/>
      <c r="D33" s="53"/>
      <c r="E33" s="53"/>
      <c r="F33" s="53"/>
      <c r="G33" s="53"/>
      <c r="H33" s="50"/>
      <c r="I33" s="53"/>
    </row>
    <row r="34" spans="1:25" ht="12.75" x14ac:dyDescent="0.2">
      <c r="A34" s="52" t="s">
        <v>65</v>
      </c>
      <c r="B34" s="52" t="s">
        <v>66</v>
      </c>
      <c r="C34" s="53"/>
      <c r="D34" s="53"/>
      <c r="E34" s="53"/>
      <c r="F34" s="53"/>
      <c r="G34" s="53"/>
      <c r="H34" s="50"/>
      <c r="I34" s="53"/>
    </row>
    <row r="35" spans="1:25" ht="12.75" x14ac:dyDescent="0.2">
      <c r="A35" s="52" t="s">
        <v>66</v>
      </c>
      <c r="B35" s="52" t="s">
        <v>67</v>
      </c>
      <c r="C35" s="53"/>
      <c r="D35" s="53"/>
      <c r="E35" s="53"/>
      <c r="F35" s="53"/>
      <c r="G35" s="53"/>
      <c r="H35" s="50"/>
      <c r="I35" s="50"/>
    </row>
    <row r="36" spans="1:25" ht="12.75" x14ac:dyDescent="0.2">
      <c r="A36" s="52" t="s">
        <v>67</v>
      </c>
      <c r="B36" s="52" t="s">
        <v>68</v>
      </c>
      <c r="C36" s="53"/>
      <c r="D36" s="53"/>
      <c r="E36" s="53"/>
      <c r="F36" s="53"/>
      <c r="G36" s="53"/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912" priority="1" operator="equal">
      <formula>"Am. fotball"</formula>
    </cfRule>
  </conditionalFormatting>
  <conditionalFormatting sqref="C11:I38">
    <cfRule type="containsText" dxfId="911" priority="2" operator="containsText" text="Baseball">
      <formula>NOT(ISERROR(SEARCH(("Baseball"),(C11))))</formula>
    </cfRule>
  </conditionalFormatting>
  <conditionalFormatting sqref="C11:I38">
    <cfRule type="cellIs" dxfId="910" priority="3" operator="equal">
      <formula>"Cricket"</formula>
    </cfRule>
  </conditionalFormatting>
  <conditionalFormatting sqref="C11:I38">
    <cfRule type="cellIs" dxfId="909" priority="4" operator="equal">
      <formula>"Fotball"</formula>
    </cfRule>
  </conditionalFormatting>
  <conditionalFormatting sqref="C11:I38">
    <cfRule type="cellIs" dxfId="908" priority="5" operator="equal">
      <formula>"Friidrett"</formula>
    </cfRule>
  </conditionalFormatting>
  <conditionalFormatting sqref="C11:I38">
    <cfRule type="cellIs" dxfId="907" priority="6" operator="equal">
      <formula>"Lacrosse"</formula>
    </cfRule>
  </conditionalFormatting>
  <conditionalFormatting sqref="C11:I38">
    <cfRule type="cellIs" dxfId="906" priority="7" operator="equal">
      <formula>"Landhockey"</formula>
    </cfRule>
  </conditionalFormatting>
  <conditionalFormatting sqref="C11:I38">
    <cfRule type="cellIs" dxfId="905" priority="8" operator="equal">
      <formula>"Rugby"</formula>
    </cfRule>
  </conditionalFormatting>
  <conditionalFormatting sqref="C11:I38">
    <cfRule type="cellIs" dxfId="904" priority="9" operator="equal">
      <formula>"Tennis"</formula>
    </cfRule>
  </conditionalFormatting>
  <conditionalFormatting sqref="C11:I38">
    <cfRule type="cellIs" dxfId="903" priority="10" operator="equal">
      <formula>"OBIK"</formula>
    </cfRule>
  </conditionalFormatting>
  <conditionalFormatting sqref="C11:I38">
    <cfRule type="containsText" dxfId="902" priority="11" operator="containsText" text="tiltak">
      <formula>NOT(ISERROR(SEARCH(("tiltak"),(C11))))</formula>
    </cfRule>
  </conditionalFormatting>
  <conditionalFormatting sqref="G3:G7">
    <cfRule type="cellIs" dxfId="901" priority="12" operator="greaterThan">
      <formula>0</formula>
    </cfRule>
  </conditionalFormatting>
  <conditionalFormatting sqref="H3:H7">
    <cfRule type="cellIs" dxfId="900" priority="13" operator="greaterThan">
      <formula>0</formula>
    </cfRule>
  </conditionalFormatting>
  <conditionalFormatting sqref="I3:I7">
    <cfRule type="cellIs" dxfId="899" priority="14" operator="greaterThan">
      <formula>0</formula>
    </cfRule>
  </conditionalFormatting>
  <conditionalFormatting sqref="J3:J7">
    <cfRule type="cellIs" dxfId="898" priority="15" operator="greaterThan">
      <formula>0</formula>
    </cfRule>
  </conditionalFormatting>
  <conditionalFormatting sqref="K3:K7">
    <cfRule type="cellIs" dxfId="897" priority="16" operator="greaterThan">
      <formula>0</formula>
    </cfRule>
  </conditionalFormatting>
  <conditionalFormatting sqref="L3:L7">
    <cfRule type="cellIs" dxfId="896" priority="17" operator="greaterThan">
      <formula>0</formula>
    </cfRule>
  </conditionalFormatting>
  <conditionalFormatting sqref="M3:M7">
    <cfRule type="cellIs" dxfId="895" priority="18" operator="greaterThan">
      <formula>0</formula>
    </cfRule>
  </conditionalFormatting>
  <conditionalFormatting sqref="N3:N7">
    <cfRule type="cellIs" dxfId="894" priority="19" operator="greaterThan">
      <formula>0</formula>
    </cfRule>
  </conditionalFormatting>
  <conditionalFormatting sqref="O3:O7">
    <cfRule type="cellIs" dxfId="893" priority="20" operator="greaterThan">
      <formula>0</formula>
    </cfRule>
  </conditionalFormatting>
  <conditionalFormatting sqref="P3:P7">
    <cfRule type="cellIs" dxfId="892" priority="21" operator="greaterThan">
      <formula>0</formula>
    </cfRule>
  </conditionalFormatting>
  <conditionalFormatting sqref="Q3:Q7">
    <cfRule type="cellIs" dxfId="891" priority="2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Alna N7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Naturgress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3.4596090641757478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Alna G7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8.3333333333333321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11.79294239750908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1" t="s">
        <v>75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24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6.9192181283514953E-2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3.4596090641757478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2" t="s">
        <v>76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693" priority="1" operator="equal">
      <formula>"Am. fotball"</formula>
    </cfRule>
  </conditionalFormatting>
  <conditionalFormatting sqref="C11:I38 C42:I69">
    <cfRule type="containsText" dxfId="1692" priority="2" operator="containsText" text="Baseball">
      <formula>NOT(ISERROR(SEARCH(("Baseball"),(C11))))</formula>
    </cfRule>
  </conditionalFormatting>
  <conditionalFormatting sqref="C11:I38 C42:I69">
    <cfRule type="cellIs" dxfId="1691" priority="3" operator="equal">
      <formula>"Cricket"</formula>
    </cfRule>
  </conditionalFormatting>
  <conditionalFormatting sqref="C11:I38 C42:I69">
    <cfRule type="cellIs" dxfId="1690" priority="4" operator="equal">
      <formula>"Fotball"</formula>
    </cfRule>
  </conditionalFormatting>
  <conditionalFormatting sqref="C11:I38 C42:I69">
    <cfRule type="cellIs" dxfId="1689" priority="5" operator="equal">
      <formula>"Friidrett"</formula>
    </cfRule>
  </conditionalFormatting>
  <conditionalFormatting sqref="C11:I38 C42:I69">
    <cfRule type="cellIs" dxfId="1688" priority="6" operator="equal">
      <formula>"Lacrosse"</formula>
    </cfRule>
  </conditionalFormatting>
  <conditionalFormatting sqref="C11:I38 C42:I69">
    <cfRule type="cellIs" dxfId="1687" priority="7" operator="equal">
      <formula>"Landhockey"</formula>
    </cfRule>
  </conditionalFormatting>
  <conditionalFormatting sqref="C11:I38 C42:I69">
    <cfRule type="cellIs" dxfId="1686" priority="8" operator="equal">
      <formula>"Rugby"</formula>
    </cfRule>
  </conditionalFormatting>
  <conditionalFormatting sqref="C11:I38 C42:I69">
    <cfRule type="cellIs" dxfId="1685" priority="9" operator="equal">
      <formula>"Tennis"</formula>
    </cfRule>
  </conditionalFormatting>
  <conditionalFormatting sqref="C11:I38 C42:I69">
    <cfRule type="cellIs" dxfId="1684" priority="10" operator="equal">
      <formula>"OBIK"</formula>
    </cfRule>
  </conditionalFormatting>
  <conditionalFormatting sqref="C11:I38 C42:I69">
    <cfRule type="containsText" dxfId="1683" priority="11" operator="containsText" text="tiltak">
      <formula>NOT(ISERROR(SEARCH(("tiltak"),(C11))))</formula>
    </cfRule>
  </conditionalFormatting>
  <conditionalFormatting sqref="G3:G7">
    <cfRule type="cellIs" dxfId="1682" priority="12" operator="greaterThan">
      <formula>0</formula>
    </cfRule>
  </conditionalFormatting>
  <conditionalFormatting sqref="H3:H7">
    <cfRule type="cellIs" dxfId="1681" priority="13" operator="greaterThan">
      <formula>0</formula>
    </cfRule>
  </conditionalFormatting>
  <conditionalFormatting sqref="I3:I7">
    <cfRule type="cellIs" dxfId="1680" priority="14" operator="greaterThan">
      <formula>0</formula>
    </cfRule>
  </conditionalFormatting>
  <conditionalFormatting sqref="J3:J7">
    <cfRule type="cellIs" dxfId="1679" priority="15" operator="greaterThan">
      <formula>0</formula>
    </cfRule>
  </conditionalFormatting>
  <conditionalFormatting sqref="K3:K7">
    <cfRule type="cellIs" dxfId="1678" priority="16" operator="greaterThan">
      <formula>0</formula>
    </cfRule>
  </conditionalFormatting>
  <conditionalFormatting sqref="L3:L7">
    <cfRule type="cellIs" dxfId="1677" priority="17" operator="greaterThan">
      <formula>0</formula>
    </cfRule>
  </conditionalFormatting>
  <conditionalFormatting sqref="M3:M7">
    <cfRule type="cellIs" dxfId="1676" priority="18" operator="greaterThan">
      <formula>0</formula>
    </cfRule>
  </conditionalFormatting>
  <conditionalFormatting sqref="N3:N7">
    <cfRule type="cellIs" dxfId="1675" priority="19" operator="greaterThan">
      <formula>0</formula>
    </cfRule>
  </conditionalFormatting>
  <conditionalFormatting sqref="O3:O7">
    <cfRule type="cellIs" dxfId="1674" priority="20" operator="greaterThan">
      <formula>0</formula>
    </cfRule>
  </conditionalFormatting>
  <conditionalFormatting sqref="P3:P7">
    <cfRule type="cellIs" dxfId="1673" priority="21" operator="greaterThan">
      <formula>0</formula>
    </cfRule>
  </conditionalFormatting>
  <conditionalFormatting sqref="Q3:Q7">
    <cfRule type="cellIs" dxfId="1672" priority="22" operator="greater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Kalbakken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43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7</v>
      </c>
      <c r="Q3" s="42">
        <f t="shared" si="0"/>
        <v>0</v>
      </c>
    </row>
    <row r="4" spans="1:25" ht="12.75" x14ac:dyDescent="0.2">
      <c r="A4" s="73" t="str">
        <f>A40</f>
        <v>Kalbakken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93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7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202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9" t="s">
        <v>21</v>
      </c>
      <c r="D30" s="59" t="s">
        <v>21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9" t="s">
        <v>21</v>
      </c>
      <c r="D31" s="59" t="s">
        <v>21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9" t="s">
        <v>21</v>
      </c>
      <c r="D32" s="59" t="s">
        <v>21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9" t="s">
        <v>21</v>
      </c>
      <c r="D33" s="59" t="s">
        <v>21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9" t="s">
        <v>21</v>
      </c>
      <c r="D34" s="59" t="s">
        <v>21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9" t="s">
        <v>21</v>
      </c>
      <c r="D35" s="59" t="s">
        <v>21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21</v>
      </c>
      <c r="D36" s="59" t="s">
        <v>21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205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890" priority="1" operator="equal">
      <formula>"Am. fotball"</formula>
    </cfRule>
  </conditionalFormatting>
  <conditionalFormatting sqref="C11:I38 C42:I69">
    <cfRule type="containsText" dxfId="889" priority="2" operator="containsText" text="Baseball">
      <formula>NOT(ISERROR(SEARCH(("Baseball"),(C11))))</formula>
    </cfRule>
  </conditionalFormatting>
  <conditionalFormatting sqref="C11:I38 C42:I69">
    <cfRule type="cellIs" dxfId="888" priority="3" operator="equal">
      <formula>"Cricket"</formula>
    </cfRule>
  </conditionalFormatting>
  <conditionalFormatting sqref="C11:I38 C42:I69">
    <cfRule type="cellIs" dxfId="887" priority="4" operator="equal">
      <formula>"Fotball"</formula>
    </cfRule>
  </conditionalFormatting>
  <conditionalFormatting sqref="C11:I38 C42:I69">
    <cfRule type="cellIs" dxfId="886" priority="5" operator="equal">
      <formula>"Friidrett"</formula>
    </cfRule>
  </conditionalFormatting>
  <conditionalFormatting sqref="C11:I38 C42:I69">
    <cfRule type="cellIs" dxfId="885" priority="6" operator="equal">
      <formula>"Lacrosse"</formula>
    </cfRule>
  </conditionalFormatting>
  <conditionalFormatting sqref="C11:I38 C42:I69">
    <cfRule type="cellIs" dxfId="884" priority="7" operator="equal">
      <formula>"Landhockey"</formula>
    </cfRule>
  </conditionalFormatting>
  <conditionalFormatting sqref="C11:I38 C42:I69">
    <cfRule type="cellIs" dxfId="883" priority="8" operator="equal">
      <formula>"Rugby"</formula>
    </cfRule>
  </conditionalFormatting>
  <conditionalFormatting sqref="C11:I38 C42:I69">
    <cfRule type="cellIs" dxfId="882" priority="9" operator="equal">
      <formula>"Tennis"</formula>
    </cfRule>
  </conditionalFormatting>
  <conditionalFormatting sqref="C11:I38 C42:I69">
    <cfRule type="cellIs" dxfId="881" priority="10" operator="equal">
      <formula>"OBIK"</formula>
    </cfRule>
  </conditionalFormatting>
  <conditionalFormatting sqref="C11:I38 C42:I69">
    <cfRule type="containsText" dxfId="880" priority="11" operator="containsText" text="tiltak">
      <formula>NOT(ISERROR(SEARCH(("tiltak"),(C11))))</formula>
    </cfRule>
  </conditionalFormatting>
  <conditionalFormatting sqref="G3:G7">
    <cfRule type="cellIs" dxfId="879" priority="12" operator="greaterThan">
      <formula>0</formula>
    </cfRule>
  </conditionalFormatting>
  <conditionalFormatting sqref="H3:H7">
    <cfRule type="cellIs" dxfId="878" priority="13" operator="greaterThan">
      <formula>0</formula>
    </cfRule>
  </conditionalFormatting>
  <conditionalFormatting sqref="I3:I7">
    <cfRule type="cellIs" dxfId="877" priority="14" operator="greaterThan">
      <formula>0</formula>
    </cfRule>
  </conditionalFormatting>
  <conditionalFormatting sqref="J3:J7">
    <cfRule type="cellIs" dxfId="876" priority="15" operator="greaterThan">
      <formula>0</formula>
    </cfRule>
  </conditionalFormatting>
  <conditionalFormatting sqref="K3:K7">
    <cfRule type="cellIs" dxfId="875" priority="16" operator="greaterThan">
      <formula>0</formula>
    </cfRule>
  </conditionalFormatting>
  <conditionalFormatting sqref="L3:L7">
    <cfRule type="cellIs" dxfId="874" priority="17" operator="greaterThan">
      <formula>0</formula>
    </cfRule>
  </conditionalFormatting>
  <conditionalFormatting sqref="M3:M7">
    <cfRule type="cellIs" dxfId="873" priority="18" operator="greaterThan">
      <formula>0</formula>
    </cfRule>
  </conditionalFormatting>
  <conditionalFormatting sqref="N3:N7">
    <cfRule type="cellIs" dxfId="872" priority="19" operator="greaterThan">
      <formula>0</formula>
    </cfRule>
  </conditionalFormatting>
  <conditionalFormatting sqref="O3:O7">
    <cfRule type="cellIs" dxfId="871" priority="20" operator="greaterThan">
      <formula>0</formula>
    </cfRule>
  </conditionalFormatting>
  <conditionalFormatting sqref="P3:P7">
    <cfRule type="cellIs" dxfId="870" priority="21" operator="greaterThan">
      <formula>0</formula>
    </cfRule>
  </conditionalFormatting>
  <conditionalFormatting sqref="Q3:Q7">
    <cfRule type="cellIs" dxfId="869" priority="22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Kampen skole KG7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2.5</v>
      </c>
      <c r="H3" s="42">
        <f t="shared" si="0"/>
        <v>0</v>
      </c>
      <c r="I3" s="42">
        <f t="shared" si="0"/>
        <v>0</v>
      </c>
      <c r="J3" s="42">
        <f t="shared" si="0"/>
        <v>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2.5</v>
      </c>
      <c r="H7" s="46">
        <f t="shared" si="4"/>
        <v>0</v>
      </c>
      <c r="I7" s="46">
        <f t="shared" si="4"/>
        <v>0</v>
      </c>
      <c r="J7" s="46">
        <f t="shared" si="4"/>
        <v>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203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62">
        <v>45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0.16666666666666666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7.5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7</v>
      </c>
      <c r="D29" s="59" t="s">
        <v>7</v>
      </c>
      <c r="E29" s="59" t="s">
        <v>7</v>
      </c>
      <c r="F29" s="59" t="s">
        <v>7</v>
      </c>
      <c r="G29" s="59" t="s">
        <v>7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7</v>
      </c>
      <c r="D30" s="59" t="s">
        <v>7</v>
      </c>
      <c r="E30" s="59" t="s">
        <v>7</v>
      </c>
      <c r="F30" s="59" t="s">
        <v>7</v>
      </c>
      <c r="G30" s="59" t="s">
        <v>7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7</v>
      </c>
      <c r="D31" s="59" t="s">
        <v>7</v>
      </c>
      <c r="E31" s="59" t="s">
        <v>7</v>
      </c>
      <c r="F31" s="59" t="s">
        <v>7</v>
      </c>
      <c r="G31" s="59" t="s">
        <v>7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7</v>
      </c>
      <c r="D32" s="59" t="s">
        <v>7</v>
      </c>
      <c r="E32" s="59" t="s">
        <v>7</v>
      </c>
      <c r="F32" s="59" t="s">
        <v>7</v>
      </c>
      <c r="G32" s="59" t="s">
        <v>7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7</v>
      </c>
      <c r="D33" s="59" t="s">
        <v>7</v>
      </c>
      <c r="E33" s="59" t="s">
        <v>7</v>
      </c>
      <c r="F33" s="59" t="s">
        <v>7</v>
      </c>
      <c r="G33" s="59" t="s">
        <v>7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0"/>
      <c r="D35" s="50"/>
      <c r="E35" s="50"/>
      <c r="F35" s="50"/>
      <c r="G35" s="50"/>
      <c r="H35" s="50"/>
      <c r="I35" s="50"/>
    </row>
    <row r="36" spans="1:25" ht="12.75" x14ac:dyDescent="0.2">
      <c r="A36" s="52" t="s">
        <v>67</v>
      </c>
      <c r="B36" s="52" t="s">
        <v>68</v>
      </c>
      <c r="C36" s="50"/>
      <c r="D36" s="50"/>
      <c r="E36" s="50"/>
      <c r="F36" s="50"/>
      <c r="G36" s="50"/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868" priority="1" operator="equal">
      <formula>"Am. fotball"</formula>
    </cfRule>
  </conditionalFormatting>
  <conditionalFormatting sqref="C11:I38">
    <cfRule type="containsText" dxfId="867" priority="2" operator="containsText" text="Baseball">
      <formula>NOT(ISERROR(SEARCH(("Baseball"),(C11))))</formula>
    </cfRule>
  </conditionalFormatting>
  <conditionalFormatting sqref="C11:I38">
    <cfRule type="cellIs" dxfId="866" priority="3" operator="equal">
      <formula>"Cricket"</formula>
    </cfRule>
  </conditionalFormatting>
  <conditionalFormatting sqref="C11:I38">
    <cfRule type="cellIs" dxfId="865" priority="4" operator="equal">
      <formula>"Fotball"</formula>
    </cfRule>
  </conditionalFormatting>
  <conditionalFormatting sqref="C11:I38">
    <cfRule type="cellIs" dxfId="864" priority="5" operator="equal">
      <formula>"Friidrett"</formula>
    </cfRule>
  </conditionalFormatting>
  <conditionalFormatting sqref="C11:I38">
    <cfRule type="cellIs" dxfId="863" priority="6" operator="equal">
      <formula>"Lacrosse"</formula>
    </cfRule>
  </conditionalFormatting>
  <conditionalFormatting sqref="C11:I38">
    <cfRule type="cellIs" dxfId="862" priority="7" operator="equal">
      <formula>"Landhockey"</formula>
    </cfRule>
  </conditionalFormatting>
  <conditionalFormatting sqref="C11:I38">
    <cfRule type="cellIs" dxfId="861" priority="8" operator="equal">
      <formula>"Rugby"</formula>
    </cfRule>
  </conditionalFormatting>
  <conditionalFormatting sqref="C11:I38">
    <cfRule type="cellIs" dxfId="860" priority="9" operator="equal">
      <formula>"Tennis"</formula>
    </cfRule>
  </conditionalFormatting>
  <conditionalFormatting sqref="C11:I38">
    <cfRule type="cellIs" dxfId="859" priority="10" operator="equal">
      <formula>"OBIK"</formula>
    </cfRule>
  </conditionalFormatting>
  <conditionalFormatting sqref="C11:I38">
    <cfRule type="containsText" dxfId="858" priority="11" operator="containsText" text="tiltak">
      <formula>NOT(ISERROR(SEARCH(("tiltak"),(C11))))</formula>
    </cfRule>
  </conditionalFormatting>
  <conditionalFormatting sqref="G3:G7">
    <cfRule type="cellIs" dxfId="857" priority="12" operator="greaterThan">
      <formula>0</formula>
    </cfRule>
  </conditionalFormatting>
  <conditionalFormatting sqref="H3:H7">
    <cfRule type="cellIs" dxfId="856" priority="13" operator="greaterThan">
      <formula>0</formula>
    </cfRule>
  </conditionalFormatting>
  <conditionalFormatting sqref="I3:I7">
    <cfRule type="cellIs" dxfId="855" priority="14" operator="greaterThan">
      <formula>0</formula>
    </cfRule>
  </conditionalFormatting>
  <conditionalFormatting sqref="J3:J7">
    <cfRule type="cellIs" dxfId="854" priority="15" operator="greaterThan">
      <formula>0</formula>
    </cfRule>
  </conditionalFormatting>
  <conditionalFormatting sqref="K3:K7">
    <cfRule type="cellIs" dxfId="853" priority="16" operator="greaterThan">
      <formula>0</formula>
    </cfRule>
  </conditionalFormatting>
  <conditionalFormatting sqref="L3:L7">
    <cfRule type="cellIs" dxfId="852" priority="17" operator="greaterThan">
      <formula>0</formula>
    </cfRule>
  </conditionalFormatting>
  <conditionalFormatting sqref="M3:M7">
    <cfRule type="cellIs" dxfId="851" priority="18" operator="greaterThan">
      <formula>0</formula>
    </cfRule>
  </conditionalFormatting>
  <conditionalFormatting sqref="N3:N7">
    <cfRule type="cellIs" dxfId="850" priority="19" operator="greaterThan">
      <formula>0</formula>
    </cfRule>
  </conditionalFormatting>
  <conditionalFormatting sqref="O3:O7">
    <cfRule type="cellIs" dxfId="849" priority="20" operator="greaterThan">
      <formula>0</formula>
    </cfRule>
  </conditionalFormatting>
  <conditionalFormatting sqref="P3:P7">
    <cfRule type="cellIs" dxfId="848" priority="21" operator="greaterThan">
      <formula>0</formula>
    </cfRule>
  </conditionalFormatting>
  <conditionalFormatting sqref="Q3:Q7">
    <cfRule type="cellIs" dxfId="847" priority="22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Klosterenga KG7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1.3333333333333333</v>
      </c>
      <c r="H3" s="42">
        <f t="shared" si="0"/>
        <v>0</v>
      </c>
      <c r="I3" s="42">
        <f t="shared" si="0"/>
        <v>0</v>
      </c>
      <c r="J3" s="42">
        <f t="shared" si="0"/>
        <v>3.5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3.5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1.3333333333333333</v>
      </c>
      <c r="H7" s="46">
        <f t="shared" si="4"/>
        <v>0</v>
      </c>
      <c r="I7" s="46">
        <f t="shared" si="4"/>
        <v>0</v>
      </c>
      <c r="J7" s="46">
        <f t="shared" si="4"/>
        <v>3.5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3.5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208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62">
        <v>45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0.16666666666666666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7.5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22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22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22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22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22</v>
      </c>
      <c r="I21" s="59" t="s">
        <v>22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22</v>
      </c>
      <c r="I22" s="59" t="s">
        <v>22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22</v>
      </c>
      <c r="I23" s="59" t="s">
        <v>22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22</v>
      </c>
      <c r="I24" s="59" t="s">
        <v>22</v>
      </c>
    </row>
    <row r="25" spans="1:9" ht="12.75" x14ac:dyDescent="0.2">
      <c r="A25" s="52" t="s">
        <v>56</v>
      </c>
      <c r="B25" s="52" t="s">
        <v>57</v>
      </c>
      <c r="C25" s="59" t="s">
        <v>22</v>
      </c>
      <c r="D25" s="59" t="s">
        <v>22</v>
      </c>
      <c r="E25" s="59" t="s">
        <v>22</v>
      </c>
      <c r="F25" s="59" t="s">
        <v>22</v>
      </c>
      <c r="G25" s="59" t="s">
        <v>22</v>
      </c>
      <c r="H25" s="59" t="s">
        <v>22</v>
      </c>
      <c r="I25" s="59" t="s">
        <v>22</v>
      </c>
    </row>
    <row r="26" spans="1:9" ht="12.75" x14ac:dyDescent="0.2">
      <c r="A26" s="52" t="s">
        <v>57</v>
      </c>
      <c r="B26" s="52" t="s">
        <v>58</v>
      </c>
      <c r="C26" s="59" t="s">
        <v>22</v>
      </c>
      <c r="D26" s="59" t="s">
        <v>22</v>
      </c>
      <c r="E26" s="59" t="s">
        <v>22</v>
      </c>
      <c r="F26" s="59" t="s">
        <v>22</v>
      </c>
      <c r="G26" s="59" t="s">
        <v>22</v>
      </c>
      <c r="H26" s="59" t="s">
        <v>22</v>
      </c>
      <c r="I26" s="59" t="s">
        <v>22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22</v>
      </c>
      <c r="I27" s="59" t="s">
        <v>22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22</v>
      </c>
      <c r="I28" s="59" t="s">
        <v>22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22</v>
      </c>
      <c r="H29" s="59" t="s">
        <v>11</v>
      </c>
      <c r="I29" s="59" t="s">
        <v>22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22</v>
      </c>
      <c r="H30" s="59" t="s">
        <v>11</v>
      </c>
      <c r="I30" s="59" t="s">
        <v>22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22</v>
      </c>
      <c r="H31" s="59" t="s">
        <v>11</v>
      </c>
      <c r="I31" s="59" t="s">
        <v>22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22</v>
      </c>
      <c r="H32" s="59" t="s">
        <v>11</v>
      </c>
      <c r="I32" s="59" t="s">
        <v>22</v>
      </c>
    </row>
    <row r="33" spans="1:25" ht="12.75" x14ac:dyDescent="0.2">
      <c r="A33" s="52" t="s">
        <v>64</v>
      </c>
      <c r="B33" s="52" t="s">
        <v>65</v>
      </c>
      <c r="C33" s="59" t="s">
        <v>7</v>
      </c>
      <c r="D33" s="59" t="s">
        <v>7</v>
      </c>
      <c r="E33" s="59" t="s">
        <v>7</v>
      </c>
      <c r="F33" s="59" t="s">
        <v>7</v>
      </c>
      <c r="G33" s="59" t="s">
        <v>22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22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7</v>
      </c>
      <c r="D35" s="59" t="s">
        <v>7</v>
      </c>
      <c r="E35" s="59" t="s">
        <v>7</v>
      </c>
      <c r="F35" s="59" t="s">
        <v>7</v>
      </c>
      <c r="G35" s="59" t="s">
        <v>22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7</v>
      </c>
      <c r="D36" s="59" t="s">
        <v>7</v>
      </c>
      <c r="E36" s="59" t="s">
        <v>7</v>
      </c>
      <c r="F36" s="59" t="s">
        <v>7</v>
      </c>
      <c r="G36" s="59" t="s">
        <v>22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846" priority="1" operator="equal">
      <formula>"Am. fotball"</formula>
    </cfRule>
  </conditionalFormatting>
  <conditionalFormatting sqref="C11:I38">
    <cfRule type="containsText" dxfId="845" priority="2" operator="containsText" text="Baseball">
      <formula>NOT(ISERROR(SEARCH(("Baseball"),(C11))))</formula>
    </cfRule>
  </conditionalFormatting>
  <conditionalFormatting sqref="C11:I38">
    <cfRule type="cellIs" dxfId="844" priority="3" operator="equal">
      <formula>"Cricket"</formula>
    </cfRule>
  </conditionalFormatting>
  <conditionalFormatting sqref="C11:I38">
    <cfRule type="cellIs" dxfId="843" priority="4" operator="equal">
      <formula>"Fotball"</formula>
    </cfRule>
  </conditionalFormatting>
  <conditionalFormatting sqref="C11:I38">
    <cfRule type="cellIs" dxfId="842" priority="5" operator="equal">
      <formula>"Friidrett"</formula>
    </cfRule>
  </conditionalFormatting>
  <conditionalFormatting sqref="C11:I38">
    <cfRule type="cellIs" dxfId="841" priority="6" operator="equal">
      <formula>"Lacrosse"</formula>
    </cfRule>
  </conditionalFormatting>
  <conditionalFormatting sqref="C11:I38">
    <cfRule type="cellIs" dxfId="840" priority="7" operator="equal">
      <formula>"Landhockey"</formula>
    </cfRule>
  </conditionalFormatting>
  <conditionalFormatting sqref="C11:I38">
    <cfRule type="cellIs" dxfId="839" priority="8" operator="equal">
      <formula>"Rugby"</formula>
    </cfRule>
  </conditionalFormatting>
  <conditionalFormatting sqref="C11:I38">
    <cfRule type="cellIs" dxfId="838" priority="9" operator="equal">
      <formula>"Tennis"</formula>
    </cfRule>
  </conditionalFormatting>
  <conditionalFormatting sqref="C11:I38">
    <cfRule type="cellIs" dxfId="837" priority="10" operator="equal">
      <formula>"OBIK"</formula>
    </cfRule>
  </conditionalFormatting>
  <conditionalFormatting sqref="C11:I38">
    <cfRule type="containsText" dxfId="836" priority="11" operator="containsText" text="tiltak">
      <formula>NOT(ISERROR(SEARCH(("tiltak"),(C11))))</formula>
    </cfRule>
  </conditionalFormatting>
  <conditionalFormatting sqref="G3:G7">
    <cfRule type="cellIs" dxfId="835" priority="12" operator="greaterThan">
      <formula>0</formula>
    </cfRule>
  </conditionalFormatting>
  <conditionalFormatting sqref="H3:H7">
    <cfRule type="cellIs" dxfId="834" priority="13" operator="greaterThan">
      <formula>0</formula>
    </cfRule>
  </conditionalFormatting>
  <conditionalFormatting sqref="I3:I7">
    <cfRule type="cellIs" dxfId="833" priority="14" operator="greaterThan">
      <formula>0</formula>
    </cfRule>
  </conditionalFormatting>
  <conditionalFormatting sqref="J3:J7">
    <cfRule type="cellIs" dxfId="832" priority="15" operator="greaterThan">
      <formula>0</formula>
    </cfRule>
  </conditionalFormatting>
  <conditionalFormatting sqref="K3:K7">
    <cfRule type="cellIs" dxfId="831" priority="16" operator="greaterThan">
      <formula>0</formula>
    </cfRule>
  </conditionalFormatting>
  <conditionalFormatting sqref="L3:L7">
    <cfRule type="cellIs" dxfId="830" priority="17" operator="greaterThan">
      <formula>0</formula>
    </cfRule>
  </conditionalFormatting>
  <conditionalFormatting sqref="M3:M7">
    <cfRule type="cellIs" dxfId="829" priority="18" operator="greaterThan">
      <formula>0</formula>
    </cfRule>
  </conditionalFormatting>
  <conditionalFormatting sqref="N3:N7">
    <cfRule type="cellIs" dxfId="828" priority="19" operator="greaterThan">
      <formula>0</formula>
    </cfRule>
  </conditionalFormatting>
  <conditionalFormatting sqref="O3:O7">
    <cfRule type="cellIs" dxfId="827" priority="20" operator="greaterThan">
      <formula>0</formula>
    </cfRule>
  </conditionalFormatting>
  <conditionalFormatting sqref="P3:P7">
    <cfRule type="cellIs" dxfId="826" priority="21" operator="greaterThan">
      <formula>0</formula>
    </cfRule>
  </conditionalFormatting>
  <conditionalFormatting sqref="Q3:Q7">
    <cfRule type="cellIs" dxfId="825" priority="22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Klemetsrud N11</v>
      </c>
      <c r="B3" s="67"/>
      <c r="C3" s="67"/>
      <c r="D3" s="38" t="str">
        <f>L11</f>
        <v>11er</v>
      </c>
      <c r="E3" s="38" t="str">
        <f>L12</f>
        <v>Nei</v>
      </c>
      <c r="F3" s="39" t="str">
        <f>L13</f>
        <v>Naturgress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Klemetsrud G7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1" t="s">
        <v>210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/>
      <c r="I13" s="50"/>
      <c r="K13" s="38" t="s">
        <v>6</v>
      </c>
      <c r="L13" s="54" t="s">
        <v>24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/>
      <c r="I14" s="50"/>
      <c r="K14" s="38" t="s">
        <v>45</v>
      </c>
      <c r="L14" s="42">
        <f>VLOOKUP(L11,Parametere!$A$2:$B$5,2,FALSE)*VLOOKUP(L12,Parametere!$A$8:$B$9,2,FALSE)*VLOOKUP(L13,Parametere!$A$12:$B$14,2,FALSE)</f>
        <v>0.27676872513405981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/>
      <c r="I15" s="53"/>
      <c r="K15" s="55" t="s">
        <v>47</v>
      </c>
      <c r="L15" s="56">
        <f>L10*L14</f>
        <v>13.838436256702991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/>
      <c r="I16" s="53"/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/>
      <c r="I17" s="53"/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/>
      <c r="I18" s="53"/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/>
      <c r="I19" s="53"/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/>
      <c r="I20" s="53"/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/>
      <c r="I21" s="53"/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/>
      <c r="I22" s="53"/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/>
      <c r="I23" s="53"/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/>
      <c r="I24" s="53"/>
    </row>
    <row r="25" spans="1:9" ht="12.75" x14ac:dyDescent="0.2">
      <c r="A25" s="52" t="s">
        <v>56</v>
      </c>
      <c r="B25" s="52" t="s">
        <v>57</v>
      </c>
      <c r="C25" s="53"/>
      <c r="D25" s="53"/>
      <c r="E25" s="53"/>
      <c r="F25" s="53"/>
      <c r="G25" s="53"/>
      <c r="H25" s="53"/>
      <c r="I25" s="53"/>
    </row>
    <row r="26" spans="1:9" ht="12.75" x14ac:dyDescent="0.2">
      <c r="A26" s="52" t="s">
        <v>57</v>
      </c>
      <c r="B26" s="52" t="s">
        <v>58</v>
      </c>
      <c r="C26" s="53"/>
      <c r="D26" s="53"/>
      <c r="E26" s="53"/>
      <c r="F26" s="53"/>
      <c r="G26" s="53"/>
      <c r="H26" s="53"/>
      <c r="I26" s="53"/>
    </row>
    <row r="27" spans="1:9" ht="12.75" x14ac:dyDescent="0.2">
      <c r="A27" s="52" t="s">
        <v>58</v>
      </c>
      <c r="B27" s="52" t="s">
        <v>59</v>
      </c>
      <c r="C27" s="53"/>
      <c r="D27" s="53"/>
      <c r="E27" s="53"/>
      <c r="F27" s="53"/>
      <c r="G27" s="53"/>
      <c r="H27" s="53"/>
      <c r="I27" s="53"/>
    </row>
    <row r="28" spans="1:9" ht="12.75" x14ac:dyDescent="0.2">
      <c r="A28" s="52" t="s">
        <v>59</v>
      </c>
      <c r="B28" s="52" t="s">
        <v>60</v>
      </c>
      <c r="C28" s="53"/>
      <c r="D28" s="53"/>
      <c r="E28" s="53"/>
      <c r="F28" s="53"/>
      <c r="G28" s="53"/>
      <c r="H28" s="53"/>
      <c r="I28" s="53"/>
    </row>
    <row r="29" spans="1:9" ht="12.75" x14ac:dyDescent="0.2">
      <c r="A29" s="52" t="s">
        <v>60</v>
      </c>
      <c r="B29" s="52" t="s">
        <v>61</v>
      </c>
      <c r="C29" s="53"/>
      <c r="D29" s="53"/>
      <c r="E29" s="53"/>
      <c r="F29" s="53"/>
      <c r="G29" s="53"/>
      <c r="H29" s="53"/>
      <c r="I29" s="53"/>
    </row>
    <row r="30" spans="1:9" ht="12.75" x14ac:dyDescent="0.2">
      <c r="A30" s="52" t="s">
        <v>61</v>
      </c>
      <c r="B30" s="52" t="s">
        <v>62</v>
      </c>
      <c r="C30" s="53"/>
      <c r="D30" s="53"/>
      <c r="E30" s="53"/>
      <c r="F30" s="53"/>
      <c r="G30" s="53"/>
      <c r="H30" s="53"/>
      <c r="I30" s="53"/>
    </row>
    <row r="31" spans="1:9" ht="12.75" x14ac:dyDescent="0.2">
      <c r="A31" s="52" t="s">
        <v>62</v>
      </c>
      <c r="B31" s="52" t="s">
        <v>63</v>
      </c>
      <c r="C31" s="53"/>
      <c r="D31" s="53"/>
      <c r="E31" s="53"/>
      <c r="F31" s="53"/>
      <c r="G31" s="53"/>
      <c r="H31" s="53"/>
      <c r="I31" s="53"/>
    </row>
    <row r="32" spans="1:9" ht="12.75" x14ac:dyDescent="0.2">
      <c r="A32" s="52" t="s">
        <v>63</v>
      </c>
      <c r="B32" s="52" t="s">
        <v>64</v>
      </c>
      <c r="C32" s="53"/>
      <c r="D32" s="53"/>
      <c r="E32" s="53"/>
      <c r="F32" s="53"/>
      <c r="G32" s="53"/>
      <c r="H32" s="53"/>
      <c r="I32" s="53"/>
    </row>
    <row r="33" spans="1:25" ht="12.75" x14ac:dyDescent="0.2">
      <c r="A33" s="52" t="s">
        <v>64</v>
      </c>
      <c r="B33" s="52" t="s">
        <v>65</v>
      </c>
      <c r="C33" s="53"/>
      <c r="D33" s="53"/>
      <c r="E33" s="53"/>
      <c r="F33" s="53"/>
      <c r="G33" s="53"/>
      <c r="H33" s="50"/>
      <c r="I33" s="53"/>
    </row>
    <row r="34" spans="1:25" ht="12.75" x14ac:dyDescent="0.2">
      <c r="A34" s="52" t="s">
        <v>65</v>
      </c>
      <c r="B34" s="52" t="s">
        <v>66</v>
      </c>
      <c r="C34" s="53"/>
      <c r="D34" s="53"/>
      <c r="E34" s="53"/>
      <c r="F34" s="53"/>
      <c r="G34" s="53"/>
      <c r="H34" s="50"/>
      <c r="I34" s="53"/>
    </row>
    <row r="35" spans="1:25" ht="12.75" x14ac:dyDescent="0.2">
      <c r="A35" s="52" t="s">
        <v>66</v>
      </c>
      <c r="B35" s="52" t="s">
        <v>67</v>
      </c>
      <c r="C35" s="53"/>
      <c r="D35" s="53"/>
      <c r="E35" s="53"/>
      <c r="F35" s="53"/>
      <c r="G35" s="53"/>
      <c r="H35" s="50"/>
      <c r="I35" s="50"/>
    </row>
    <row r="36" spans="1:25" ht="12.75" x14ac:dyDescent="0.2">
      <c r="A36" s="52" t="s">
        <v>67</v>
      </c>
      <c r="B36" s="52" t="s">
        <v>68</v>
      </c>
      <c r="C36" s="53"/>
      <c r="D36" s="53"/>
      <c r="E36" s="53"/>
      <c r="F36" s="53"/>
      <c r="G36" s="53"/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2" t="s">
        <v>211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/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/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/>
      <c r="I46" s="53"/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/>
      <c r="I47" s="53"/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/>
      <c r="I48" s="53"/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/>
      <c r="I49" s="53"/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/>
      <c r="I50" s="53"/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/>
      <c r="I51" s="53"/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/>
      <c r="I52" s="53"/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/>
      <c r="I53" s="53"/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/>
      <c r="I54" s="53"/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/>
      <c r="I55" s="53"/>
    </row>
    <row r="56" spans="1:9" ht="12.75" x14ac:dyDescent="0.2">
      <c r="A56" s="52" t="s">
        <v>56</v>
      </c>
      <c r="B56" s="52" t="s">
        <v>57</v>
      </c>
      <c r="C56" s="53"/>
      <c r="D56" s="53"/>
      <c r="E56" s="53"/>
      <c r="F56" s="53"/>
      <c r="G56" s="53"/>
      <c r="H56" s="53"/>
      <c r="I56" s="53"/>
    </row>
    <row r="57" spans="1:9" ht="12.75" x14ac:dyDescent="0.2">
      <c r="A57" s="52" t="s">
        <v>57</v>
      </c>
      <c r="B57" s="52" t="s">
        <v>58</v>
      </c>
      <c r="C57" s="53"/>
      <c r="D57" s="53"/>
      <c r="E57" s="53"/>
      <c r="F57" s="53"/>
      <c r="G57" s="53"/>
      <c r="H57" s="53"/>
      <c r="I57" s="53"/>
    </row>
    <row r="58" spans="1:9" ht="12.75" x14ac:dyDescent="0.2">
      <c r="A58" s="52" t="s">
        <v>58</v>
      </c>
      <c r="B58" s="52" t="s">
        <v>59</v>
      </c>
      <c r="C58" s="53"/>
      <c r="D58" s="53"/>
      <c r="E58" s="53"/>
      <c r="F58" s="53"/>
      <c r="G58" s="53"/>
      <c r="H58" s="53"/>
      <c r="I58" s="53"/>
    </row>
    <row r="59" spans="1:9" ht="12.75" x14ac:dyDescent="0.2">
      <c r="A59" s="52" t="s">
        <v>59</v>
      </c>
      <c r="B59" s="52" t="s">
        <v>60</v>
      </c>
      <c r="C59" s="53"/>
      <c r="D59" s="53"/>
      <c r="E59" s="53"/>
      <c r="F59" s="53"/>
      <c r="G59" s="53"/>
      <c r="H59" s="53"/>
      <c r="I59" s="53"/>
    </row>
    <row r="60" spans="1:9" ht="12.75" x14ac:dyDescent="0.2">
      <c r="A60" s="52" t="s">
        <v>60</v>
      </c>
      <c r="B60" s="52" t="s">
        <v>61</v>
      </c>
      <c r="C60" s="53"/>
      <c r="D60" s="53"/>
      <c r="E60" s="53"/>
      <c r="F60" s="53"/>
      <c r="G60" s="53"/>
      <c r="H60" s="53"/>
      <c r="I60" s="53"/>
    </row>
    <row r="61" spans="1:9" ht="12.75" x14ac:dyDescent="0.2">
      <c r="A61" s="52" t="s">
        <v>61</v>
      </c>
      <c r="B61" s="52" t="s">
        <v>62</v>
      </c>
      <c r="C61" s="53"/>
      <c r="D61" s="53"/>
      <c r="E61" s="53"/>
      <c r="F61" s="53"/>
      <c r="G61" s="53"/>
      <c r="H61" s="53"/>
      <c r="I61" s="53"/>
    </row>
    <row r="62" spans="1:9" ht="12.75" x14ac:dyDescent="0.2">
      <c r="A62" s="52" t="s">
        <v>62</v>
      </c>
      <c r="B62" s="52" t="s">
        <v>63</v>
      </c>
      <c r="C62" s="53"/>
      <c r="D62" s="53"/>
      <c r="E62" s="53"/>
      <c r="F62" s="53"/>
      <c r="G62" s="53"/>
      <c r="H62" s="53"/>
      <c r="I62" s="53"/>
    </row>
    <row r="63" spans="1:9" ht="12.75" x14ac:dyDescent="0.2">
      <c r="A63" s="52" t="s">
        <v>63</v>
      </c>
      <c r="B63" s="52" t="s">
        <v>64</v>
      </c>
      <c r="C63" s="53"/>
      <c r="D63" s="53"/>
      <c r="E63" s="53"/>
      <c r="F63" s="53"/>
      <c r="G63" s="53"/>
      <c r="H63" s="53"/>
      <c r="I63" s="53"/>
    </row>
    <row r="64" spans="1:9" ht="12.75" x14ac:dyDescent="0.2">
      <c r="A64" s="52" t="s">
        <v>64</v>
      </c>
      <c r="B64" s="52" t="s">
        <v>65</v>
      </c>
      <c r="C64" s="53"/>
      <c r="D64" s="53"/>
      <c r="E64" s="53"/>
      <c r="F64" s="53"/>
      <c r="G64" s="53"/>
      <c r="H64" s="50"/>
      <c r="I64" s="53"/>
    </row>
    <row r="65" spans="1:9" ht="12.75" x14ac:dyDescent="0.2">
      <c r="A65" s="52" t="s">
        <v>65</v>
      </c>
      <c r="B65" s="52" t="s">
        <v>66</v>
      </c>
      <c r="C65" s="53"/>
      <c r="D65" s="53"/>
      <c r="E65" s="53"/>
      <c r="F65" s="53"/>
      <c r="G65" s="53"/>
      <c r="H65" s="50"/>
      <c r="I65" s="53"/>
    </row>
    <row r="66" spans="1:9" ht="12.75" x14ac:dyDescent="0.2">
      <c r="A66" s="52" t="s">
        <v>66</v>
      </c>
      <c r="B66" s="52" t="s">
        <v>67</v>
      </c>
      <c r="C66" s="53"/>
      <c r="D66" s="53"/>
      <c r="E66" s="53"/>
      <c r="F66" s="53"/>
      <c r="G66" s="53"/>
      <c r="H66" s="50"/>
      <c r="I66" s="50"/>
    </row>
    <row r="67" spans="1:9" ht="12.75" x14ac:dyDescent="0.2">
      <c r="A67" s="52" t="s">
        <v>67</v>
      </c>
      <c r="B67" s="52" t="s">
        <v>68</v>
      </c>
      <c r="C67" s="53"/>
      <c r="D67" s="53"/>
      <c r="E67" s="53"/>
      <c r="F67" s="53"/>
      <c r="G67" s="53"/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824" priority="1" operator="equal">
      <formula>"Am. fotball"</formula>
    </cfRule>
  </conditionalFormatting>
  <conditionalFormatting sqref="C11:I38 C42:I69">
    <cfRule type="containsText" dxfId="823" priority="2" operator="containsText" text="Baseball">
      <formula>NOT(ISERROR(SEARCH(("Baseball"),(C11))))</formula>
    </cfRule>
  </conditionalFormatting>
  <conditionalFormatting sqref="C11:I38 C42:I69">
    <cfRule type="cellIs" dxfId="822" priority="3" operator="equal">
      <formula>"Cricket"</formula>
    </cfRule>
  </conditionalFormatting>
  <conditionalFormatting sqref="C11:I38 C42:I69">
    <cfRule type="cellIs" dxfId="821" priority="4" operator="equal">
      <formula>"Fotball"</formula>
    </cfRule>
  </conditionalFormatting>
  <conditionalFormatting sqref="C11:I38 C42:I69">
    <cfRule type="cellIs" dxfId="820" priority="5" operator="equal">
      <formula>"Friidrett"</formula>
    </cfRule>
  </conditionalFormatting>
  <conditionalFormatting sqref="C11:I38 C42:I69">
    <cfRule type="cellIs" dxfId="819" priority="6" operator="equal">
      <formula>"Lacrosse"</formula>
    </cfRule>
  </conditionalFormatting>
  <conditionalFormatting sqref="C11:I38 C42:I69">
    <cfRule type="cellIs" dxfId="818" priority="7" operator="equal">
      <formula>"Landhockey"</formula>
    </cfRule>
  </conditionalFormatting>
  <conditionalFormatting sqref="C11:I38 C42:I69">
    <cfRule type="cellIs" dxfId="817" priority="8" operator="equal">
      <formula>"Rugby"</formula>
    </cfRule>
  </conditionalFormatting>
  <conditionalFormatting sqref="C11:I38 C42:I69">
    <cfRule type="cellIs" dxfId="816" priority="9" operator="equal">
      <formula>"Tennis"</formula>
    </cfRule>
  </conditionalFormatting>
  <conditionalFormatting sqref="C11:I38 C42:I69">
    <cfRule type="cellIs" dxfId="815" priority="10" operator="equal">
      <formula>"OBIK"</formula>
    </cfRule>
  </conditionalFormatting>
  <conditionalFormatting sqref="C11:I38 C42:I69">
    <cfRule type="containsText" dxfId="814" priority="11" operator="containsText" text="tiltak">
      <formula>NOT(ISERROR(SEARCH(("tiltak"),(C11))))</formula>
    </cfRule>
  </conditionalFormatting>
  <conditionalFormatting sqref="G3:G7">
    <cfRule type="cellIs" dxfId="813" priority="12" operator="greaterThan">
      <formula>0</formula>
    </cfRule>
  </conditionalFormatting>
  <conditionalFormatting sqref="H3:H7">
    <cfRule type="cellIs" dxfId="812" priority="13" operator="greaterThan">
      <formula>0</formula>
    </cfRule>
  </conditionalFormatting>
  <conditionalFormatting sqref="I3:I7">
    <cfRule type="cellIs" dxfId="811" priority="14" operator="greaterThan">
      <formula>0</formula>
    </cfRule>
  </conditionalFormatting>
  <conditionalFormatting sqref="J3:J7">
    <cfRule type="cellIs" dxfId="810" priority="15" operator="greaterThan">
      <formula>0</formula>
    </cfRule>
  </conditionalFormatting>
  <conditionalFormatting sqref="K3:K7">
    <cfRule type="cellIs" dxfId="809" priority="16" operator="greaterThan">
      <formula>0</formula>
    </cfRule>
  </conditionalFormatting>
  <conditionalFormatting sqref="L3:L7">
    <cfRule type="cellIs" dxfId="808" priority="17" operator="greaterThan">
      <formula>0</formula>
    </cfRule>
  </conditionalFormatting>
  <conditionalFormatting sqref="M3:M7">
    <cfRule type="cellIs" dxfId="807" priority="18" operator="greaterThan">
      <formula>0</formula>
    </cfRule>
  </conditionalFormatting>
  <conditionalFormatting sqref="N3:N7">
    <cfRule type="cellIs" dxfId="806" priority="19" operator="greaterThan">
      <formula>0</formula>
    </cfRule>
  </conditionalFormatting>
  <conditionalFormatting sqref="O3:O7">
    <cfRule type="cellIs" dxfId="805" priority="20" operator="greaterThan">
      <formula>0</formula>
    </cfRule>
  </conditionalFormatting>
  <conditionalFormatting sqref="P3:P7">
    <cfRule type="cellIs" dxfId="804" priority="21" operator="greaterThan">
      <formula>0</formula>
    </cfRule>
  </conditionalFormatting>
  <conditionalFormatting sqref="Q3:Q7">
    <cfRule type="cellIs" dxfId="803" priority="22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Kollbanen N7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Naturgress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3.4596090641757478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3.4596090641757478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1" t="s">
        <v>215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24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6.9192181283514953E-2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3.4596090641757478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802" priority="1" operator="equal">
      <formula>"Am. fotball"</formula>
    </cfRule>
  </conditionalFormatting>
  <conditionalFormatting sqref="C11:I38">
    <cfRule type="containsText" dxfId="801" priority="2" operator="containsText" text="Baseball">
      <formula>NOT(ISERROR(SEARCH(("Baseball"),(C11))))</formula>
    </cfRule>
  </conditionalFormatting>
  <conditionalFormatting sqref="C11:I38">
    <cfRule type="cellIs" dxfId="800" priority="3" operator="equal">
      <formula>"Cricket"</formula>
    </cfRule>
  </conditionalFormatting>
  <conditionalFormatting sqref="C11:I38">
    <cfRule type="cellIs" dxfId="799" priority="4" operator="equal">
      <formula>"Fotball"</formula>
    </cfRule>
  </conditionalFormatting>
  <conditionalFormatting sqref="C11:I38">
    <cfRule type="cellIs" dxfId="798" priority="5" operator="equal">
      <formula>"Friidrett"</formula>
    </cfRule>
  </conditionalFormatting>
  <conditionalFormatting sqref="C11:I38">
    <cfRule type="cellIs" dxfId="797" priority="6" operator="equal">
      <formula>"Lacrosse"</formula>
    </cfRule>
  </conditionalFormatting>
  <conditionalFormatting sqref="C11:I38">
    <cfRule type="cellIs" dxfId="796" priority="7" operator="equal">
      <formula>"Landhockey"</formula>
    </cfRule>
  </conditionalFormatting>
  <conditionalFormatting sqref="C11:I38">
    <cfRule type="cellIs" dxfId="795" priority="8" operator="equal">
      <formula>"Rugby"</formula>
    </cfRule>
  </conditionalFormatting>
  <conditionalFormatting sqref="C11:I38">
    <cfRule type="cellIs" dxfId="794" priority="9" operator="equal">
      <formula>"Tennis"</formula>
    </cfRule>
  </conditionalFormatting>
  <conditionalFormatting sqref="C11:I38">
    <cfRule type="cellIs" dxfId="793" priority="10" operator="equal">
      <formula>"OBIK"</formula>
    </cfRule>
  </conditionalFormatting>
  <conditionalFormatting sqref="C11:I38">
    <cfRule type="containsText" dxfId="792" priority="11" operator="containsText" text="tiltak">
      <formula>NOT(ISERROR(SEARCH(("tiltak"),(C11))))</formula>
    </cfRule>
  </conditionalFormatting>
  <conditionalFormatting sqref="G3:G7">
    <cfRule type="cellIs" dxfId="791" priority="12" operator="greaterThan">
      <formula>0</formula>
    </cfRule>
  </conditionalFormatting>
  <conditionalFormatting sqref="H3:H7">
    <cfRule type="cellIs" dxfId="790" priority="13" operator="greaterThan">
      <formula>0</formula>
    </cfRule>
  </conditionalFormatting>
  <conditionalFormatting sqref="I3:I7">
    <cfRule type="cellIs" dxfId="789" priority="14" operator="greaterThan">
      <formula>0</formula>
    </cfRule>
  </conditionalFormatting>
  <conditionalFormatting sqref="J3:J7">
    <cfRule type="cellIs" dxfId="788" priority="15" operator="greaterThan">
      <formula>0</formula>
    </cfRule>
  </conditionalFormatting>
  <conditionalFormatting sqref="K3:K7">
    <cfRule type="cellIs" dxfId="787" priority="16" operator="greaterThan">
      <formula>0</formula>
    </cfRule>
  </conditionalFormatting>
  <conditionalFormatting sqref="L3:L7">
    <cfRule type="cellIs" dxfId="786" priority="17" operator="greaterThan">
      <formula>0</formula>
    </cfRule>
  </conditionalFormatting>
  <conditionalFormatting sqref="M3:M7">
    <cfRule type="cellIs" dxfId="785" priority="18" operator="greaterThan">
      <formula>0</formula>
    </cfRule>
  </conditionalFormatting>
  <conditionalFormatting sqref="N3:N7">
    <cfRule type="cellIs" dxfId="784" priority="19" operator="greaterThan">
      <formula>0</formula>
    </cfRule>
  </conditionalFormatting>
  <conditionalFormatting sqref="O3:O7">
    <cfRule type="cellIs" dxfId="783" priority="20" operator="greaterThan">
      <formula>0</formula>
    </cfRule>
  </conditionalFormatting>
  <conditionalFormatting sqref="P3:P7">
    <cfRule type="cellIs" dxfId="782" priority="21" operator="greaterThan">
      <formula>0</formula>
    </cfRule>
  </conditionalFormatting>
  <conditionalFormatting sqref="Q3:Q7">
    <cfRule type="cellIs" dxfId="781" priority="22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Korsvoll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Korsvoll KG7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8.3333333333333321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Korsvoll G7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Grus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8.3333333333333321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66.666666666666657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214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216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7" t="s">
        <v>219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11</v>
      </c>
      <c r="I75" s="50"/>
      <c r="K75" s="38" t="s">
        <v>6</v>
      </c>
      <c r="L75" s="54" t="s">
        <v>23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11</v>
      </c>
      <c r="I77" s="59" t="s">
        <v>11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11</v>
      </c>
      <c r="I78" s="59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11</v>
      </c>
      <c r="I79" s="59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11</v>
      </c>
      <c r="I80" s="59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11</v>
      </c>
      <c r="I81" s="59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11</v>
      </c>
      <c r="I82" s="59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11</v>
      </c>
      <c r="I83" s="59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11</v>
      </c>
      <c r="I84" s="59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11</v>
      </c>
      <c r="I85" s="59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11</v>
      </c>
      <c r="I86" s="59" t="s">
        <v>11</v>
      </c>
    </row>
    <row r="87" spans="1:9" ht="12.75" x14ac:dyDescent="0.2">
      <c r="A87" s="52" t="s">
        <v>56</v>
      </c>
      <c r="B87" s="52" t="s">
        <v>57</v>
      </c>
      <c r="C87" s="59" t="s">
        <v>11</v>
      </c>
      <c r="D87" s="59" t="s">
        <v>11</v>
      </c>
      <c r="E87" s="59" t="s">
        <v>11</v>
      </c>
      <c r="F87" s="59" t="s">
        <v>11</v>
      </c>
      <c r="G87" s="59" t="s">
        <v>11</v>
      </c>
      <c r="H87" s="59" t="s">
        <v>11</v>
      </c>
      <c r="I87" s="59" t="s">
        <v>11</v>
      </c>
    </row>
    <row r="88" spans="1:9" ht="12.75" x14ac:dyDescent="0.2">
      <c r="A88" s="52" t="s">
        <v>57</v>
      </c>
      <c r="B88" s="52" t="s">
        <v>58</v>
      </c>
      <c r="C88" s="59" t="s">
        <v>11</v>
      </c>
      <c r="D88" s="59" t="s">
        <v>11</v>
      </c>
      <c r="E88" s="59" t="s">
        <v>11</v>
      </c>
      <c r="F88" s="59" t="s">
        <v>11</v>
      </c>
      <c r="G88" s="59" t="s">
        <v>11</v>
      </c>
      <c r="H88" s="59" t="s">
        <v>11</v>
      </c>
      <c r="I88" s="59" t="s">
        <v>11</v>
      </c>
    </row>
    <row r="89" spans="1:9" ht="12.75" x14ac:dyDescent="0.2">
      <c r="A89" s="52" t="s">
        <v>58</v>
      </c>
      <c r="B89" s="52" t="s">
        <v>59</v>
      </c>
      <c r="C89" s="59" t="s">
        <v>11</v>
      </c>
      <c r="D89" s="59" t="s">
        <v>11</v>
      </c>
      <c r="E89" s="59" t="s">
        <v>11</v>
      </c>
      <c r="F89" s="59" t="s">
        <v>11</v>
      </c>
      <c r="G89" s="59" t="s">
        <v>11</v>
      </c>
      <c r="H89" s="59" t="s">
        <v>11</v>
      </c>
      <c r="I89" s="59" t="s">
        <v>11</v>
      </c>
    </row>
    <row r="90" spans="1:9" ht="12.75" x14ac:dyDescent="0.2">
      <c r="A90" s="52" t="s">
        <v>59</v>
      </c>
      <c r="B90" s="52" t="s">
        <v>60</v>
      </c>
      <c r="C90" s="59" t="s">
        <v>11</v>
      </c>
      <c r="D90" s="59" t="s">
        <v>11</v>
      </c>
      <c r="E90" s="59" t="s">
        <v>11</v>
      </c>
      <c r="F90" s="59" t="s">
        <v>11</v>
      </c>
      <c r="G90" s="59" t="s">
        <v>11</v>
      </c>
      <c r="H90" s="59" t="s">
        <v>11</v>
      </c>
      <c r="I90" s="59" t="s">
        <v>11</v>
      </c>
    </row>
    <row r="91" spans="1:9" ht="12.75" x14ac:dyDescent="0.2">
      <c r="A91" s="52" t="s">
        <v>60</v>
      </c>
      <c r="B91" s="52" t="s">
        <v>61</v>
      </c>
      <c r="C91" s="59" t="s">
        <v>11</v>
      </c>
      <c r="D91" s="59" t="s">
        <v>11</v>
      </c>
      <c r="E91" s="59" t="s">
        <v>11</v>
      </c>
      <c r="F91" s="59" t="s">
        <v>11</v>
      </c>
      <c r="G91" s="59" t="s">
        <v>11</v>
      </c>
      <c r="H91" s="59" t="s">
        <v>11</v>
      </c>
      <c r="I91" s="59" t="s">
        <v>11</v>
      </c>
    </row>
    <row r="92" spans="1:9" ht="12.75" x14ac:dyDescent="0.2">
      <c r="A92" s="52" t="s">
        <v>61</v>
      </c>
      <c r="B92" s="52" t="s">
        <v>62</v>
      </c>
      <c r="C92" s="59" t="s">
        <v>11</v>
      </c>
      <c r="D92" s="59" t="s">
        <v>11</v>
      </c>
      <c r="E92" s="59" t="s">
        <v>11</v>
      </c>
      <c r="F92" s="59" t="s">
        <v>11</v>
      </c>
      <c r="G92" s="59" t="s">
        <v>11</v>
      </c>
      <c r="H92" s="59" t="s">
        <v>11</v>
      </c>
      <c r="I92" s="59" t="s">
        <v>11</v>
      </c>
    </row>
    <row r="93" spans="1:9" ht="12.75" x14ac:dyDescent="0.2">
      <c r="A93" s="52" t="s">
        <v>62</v>
      </c>
      <c r="B93" s="52" t="s">
        <v>63</v>
      </c>
      <c r="C93" s="59" t="s">
        <v>11</v>
      </c>
      <c r="D93" s="59" t="s">
        <v>11</v>
      </c>
      <c r="E93" s="59" t="s">
        <v>11</v>
      </c>
      <c r="F93" s="59" t="s">
        <v>11</v>
      </c>
      <c r="G93" s="59" t="s">
        <v>11</v>
      </c>
      <c r="H93" s="59" t="s">
        <v>11</v>
      </c>
      <c r="I93" s="59" t="s">
        <v>11</v>
      </c>
    </row>
    <row r="94" spans="1:9" ht="12.75" x14ac:dyDescent="0.2">
      <c r="A94" s="52" t="s">
        <v>63</v>
      </c>
      <c r="B94" s="52" t="s">
        <v>64</v>
      </c>
      <c r="C94" s="59" t="s">
        <v>11</v>
      </c>
      <c r="D94" s="59" t="s">
        <v>11</v>
      </c>
      <c r="E94" s="59" t="s">
        <v>11</v>
      </c>
      <c r="F94" s="59" t="s">
        <v>11</v>
      </c>
      <c r="G94" s="59" t="s">
        <v>11</v>
      </c>
      <c r="H94" s="59" t="s">
        <v>11</v>
      </c>
      <c r="I94" s="59" t="s">
        <v>11</v>
      </c>
    </row>
    <row r="95" spans="1:9" ht="12.75" x14ac:dyDescent="0.2">
      <c r="A95" s="52" t="s">
        <v>64</v>
      </c>
      <c r="B95" s="52" t="s">
        <v>65</v>
      </c>
      <c r="C95" s="59" t="s">
        <v>11</v>
      </c>
      <c r="D95" s="59" t="s">
        <v>11</v>
      </c>
      <c r="E95" s="59" t="s">
        <v>11</v>
      </c>
      <c r="F95" s="59" t="s">
        <v>11</v>
      </c>
      <c r="G95" s="59" t="s">
        <v>11</v>
      </c>
      <c r="H95" s="50"/>
      <c r="I95" s="59" t="s">
        <v>11</v>
      </c>
    </row>
    <row r="96" spans="1:9" ht="12.75" x14ac:dyDescent="0.2">
      <c r="A96" s="52" t="s">
        <v>65</v>
      </c>
      <c r="B96" s="52" t="s">
        <v>66</v>
      </c>
      <c r="C96" s="59" t="s">
        <v>11</v>
      </c>
      <c r="D96" s="59" t="s">
        <v>11</v>
      </c>
      <c r="E96" s="59" t="s">
        <v>11</v>
      </c>
      <c r="F96" s="59" t="s">
        <v>11</v>
      </c>
      <c r="G96" s="59" t="s">
        <v>11</v>
      </c>
      <c r="H96" s="50"/>
      <c r="I96" s="59" t="s">
        <v>11</v>
      </c>
    </row>
    <row r="97" spans="1:9" ht="12.75" x14ac:dyDescent="0.2">
      <c r="A97" s="52" t="s">
        <v>66</v>
      </c>
      <c r="B97" s="52" t="s">
        <v>67</v>
      </c>
      <c r="C97" s="59" t="s">
        <v>11</v>
      </c>
      <c r="D97" s="59" t="s">
        <v>11</v>
      </c>
      <c r="E97" s="59" t="s">
        <v>11</v>
      </c>
      <c r="F97" s="59" t="s">
        <v>11</v>
      </c>
      <c r="G97" s="59" t="s">
        <v>11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9" t="s">
        <v>11</v>
      </c>
      <c r="D98" s="59" t="s">
        <v>11</v>
      </c>
      <c r="E98" s="59" t="s">
        <v>11</v>
      </c>
      <c r="F98" s="59" t="s">
        <v>11</v>
      </c>
      <c r="G98" s="59" t="s">
        <v>11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780" priority="1" operator="equal">
      <formula>"Am. fotball"</formula>
    </cfRule>
  </conditionalFormatting>
  <conditionalFormatting sqref="C11:I38 C42:I69 C73:I100">
    <cfRule type="containsText" dxfId="779" priority="2" operator="containsText" text="Baseball">
      <formula>NOT(ISERROR(SEARCH(("Baseball"),(C11))))</formula>
    </cfRule>
  </conditionalFormatting>
  <conditionalFormatting sqref="C11:I38 C42:I69 C73:I100">
    <cfRule type="cellIs" dxfId="778" priority="3" operator="equal">
      <formula>"Cricket"</formula>
    </cfRule>
  </conditionalFormatting>
  <conditionalFormatting sqref="C11:I38 C42:I69 C73:I100">
    <cfRule type="cellIs" dxfId="777" priority="4" operator="equal">
      <formula>"Fotball"</formula>
    </cfRule>
  </conditionalFormatting>
  <conditionalFormatting sqref="C11:I38 C42:I69 C73:I100">
    <cfRule type="cellIs" dxfId="776" priority="5" operator="equal">
      <formula>"Friidrett"</formula>
    </cfRule>
  </conditionalFormatting>
  <conditionalFormatting sqref="C11:I38 C42:I69 C73:I100">
    <cfRule type="cellIs" dxfId="775" priority="6" operator="equal">
      <formula>"Lacrosse"</formula>
    </cfRule>
  </conditionalFormatting>
  <conditionalFormatting sqref="C11:I38 C42:I69 C73:I100">
    <cfRule type="cellIs" dxfId="774" priority="7" operator="equal">
      <formula>"Landhockey"</formula>
    </cfRule>
  </conditionalFormatting>
  <conditionalFormatting sqref="C11:I38 C42:I69 C73:I100">
    <cfRule type="cellIs" dxfId="773" priority="8" operator="equal">
      <formula>"Rugby"</formula>
    </cfRule>
  </conditionalFormatting>
  <conditionalFormatting sqref="C11:I38 C42:I69 C73:I100">
    <cfRule type="cellIs" dxfId="772" priority="9" operator="equal">
      <formula>"Tennis"</formula>
    </cfRule>
  </conditionalFormatting>
  <conditionalFormatting sqref="C11:I38 C42:I69 C73:I100">
    <cfRule type="cellIs" dxfId="771" priority="10" operator="equal">
      <formula>"OBIK"</formula>
    </cfRule>
  </conditionalFormatting>
  <conditionalFormatting sqref="C11:I38 C42:I69 C73:I100">
    <cfRule type="containsText" dxfId="770" priority="11" operator="containsText" text="tiltak">
      <formula>NOT(ISERROR(SEARCH(("tiltak"),(C11))))</formula>
    </cfRule>
  </conditionalFormatting>
  <conditionalFormatting sqref="G3:G7">
    <cfRule type="cellIs" dxfId="769" priority="12" operator="greaterThan">
      <formula>0</formula>
    </cfRule>
  </conditionalFormatting>
  <conditionalFormatting sqref="H3:H7">
    <cfRule type="cellIs" dxfId="768" priority="13" operator="greaterThan">
      <formula>0</formula>
    </cfRule>
  </conditionalFormatting>
  <conditionalFormatting sqref="I3:I7">
    <cfRule type="cellIs" dxfId="767" priority="14" operator="greaterThan">
      <formula>0</formula>
    </cfRule>
  </conditionalFormatting>
  <conditionalFormatting sqref="J3:J7">
    <cfRule type="cellIs" dxfId="766" priority="15" operator="greaterThan">
      <formula>0</formula>
    </cfRule>
  </conditionalFormatting>
  <conditionalFormatting sqref="K3:K7">
    <cfRule type="cellIs" dxfId="765" priority="16" operator="greaterThan">
      <formula>0</formula>
    </cfRule>
  </conditionalFormatting>
  <conditionalFormatting sqref="L3:L7">
    <cfRule type="cellIs" dxfId="764" priority="17" operator="greaterThan">
      <formula>0</formula>
    </cfRule>
  </conditionalFormatting>
  <conditionalFormatting sqref="M3:M7">
    <cfRule type="cellIs" dxfId="763" priority="18" operator="greaterThan">
      <formula>0</formula>
    </cfRule>
  </conditionalFormatting>
  <conditionalFormatting sqref="N3:N7">
    <cfRule type="cellIs" dxfId="762" priority="19" operator="greaterThan">
      <formula>0</formula>
    </cfRule>
  </conditionalFormatting>
  <conditionalFormatting sqref="O3:O7">
    <cfRule type="cellIs" dxfId="761" priority="20" operator="greaterThan">
      <formula>0</formula>
    </cfRule>
  </conditionalFormatting>
  <conditionalFormatting sqref="P3:P7">
    <cfRule type="cellIs" dxfId="760" priority="21" operator="greaterThan">
      <formula>0</formula>
    </cfRule>
  </conditionalFormatting>
  <conditionalFormatting sqref="Q3:Q7">
    <cfRule type="cellIs" dxfId="759" priority="22" operator="greaterThan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Kringsjå KG11-1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Kringsjå KG11-2</v>
      </c>
      <c r="B4" s="67"/>
      <c r="C4" s="67"/>
      <c r="D4" s="38" t="str">
        <f>L43</f>
        <v>11er</v>
      </c>
      <c r="E4" s="38" t="str">
        <f>L44</f>
        <v>Ja</v>
      </c>
      <c r="F4" s="39" t="str">
        <f>L45</f>
        <v>Kunstgress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Kringsjå N9</v>
      </c>
      <c r="B5" s="67"/>
      <c r="C5" s="67"/>
      <c r="D5" s="38" t="str">
        <f>L74</f>
        <v>9er</v>
      </c>
      <c r="E5" s="38" t="str">
        <f>L75</f>
        <v>Nei</v>
      </c>
      <c r="F5" s="39" t="str">
        <f>L76</f>
        <v>Naturgress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6.9192181283514955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Kringsjå KG9</v>
      </c>
      <c r="B6" s="67"/>
      <c r="C6" s="67"/>
      <c r="D6" s="38" t="str">
        <f>L105</f>
        <v>9er</v>
      </c>
      <c r="E6" s="38" t="str">
        <f>L106</f>
        <v>Ja</v>
      </c>
      <c r="F6" s="39" t="str">
        <f>L107</f>
        <v>Kunstgress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25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131.9192181283515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218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68" t="s">
        <v>221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16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20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1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50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71" t="s">
        <v>223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4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17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3" t="s">
        <v>11</v>
      </c>
      <c r="I76" s="50"/>
      <c r="K76" s="38" t="s">
        <v>6</v>
      </c>
      <c r="L76" s="54" t="s">
        <v>24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3" t="s">
        <v>11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0.13838436256702991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3" t="s">
        <v>11</v>
      </c>
      <c r="I78" s="53" t="s">
        <v>11</v>
      </c>
      <c r="K78" s="55" t="s">
        <v>47</v>
      </c>
      <c r="L78" s="56">
        <f>L73*L77</f>
        <v>6.9192181283514955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56</v>
      </c>
      <c r="B88" s="52" t="s">
        <v>57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57</v>
      </c>
      <c r="B89" s="52" t="s">
        <v>58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58</v>
      </c>
      <c r="B90" s="52" t="s">
        <v>59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59</v>
      </c>
      <c r="B91" s="52" t="s">
        <v>60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60</v>
      </c>
      <c r="B92" s="52" t="s">
        <v>61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61</v>
      </c>
      <c r="B93" s="52" t="s">
        <v>62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62</v>
      </c>
      <c r="B94" s="52" t="s">
        <v>63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63</v>
      </c>
      <c r="B95" s="52" t="s">
        <v>64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64</v>
      </c>
      <c r="B96" s="52" t="s">
        <v>65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65</v>
      </c>
      <c r="B97" s="52" t="s">
        <v>66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66</v>
      </c>
      <c r="B98" s="52" t="s">
        <v>67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68" t="s">
        <v>226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4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16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6</v>
      </c>
      <c r="L107" s="54" t="s">
        <v>20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0.5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3" t="s">
        <v>11</v>
      </c>
      <c r="I109" s="53" t="s">
        <v>11</v>
      </c>
      <c r="K109" s="55" t="s">
        <v>47</v>
      </c>
      <c r="L109" s="56">
        <f>L104*L108</f>
        <v>25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56</v>
      </c>
      <c r="B119" s="52" t="s">
        <v>57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57</v>
      </c>
      <c r="B120" s="52" t="s">
        <v>58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58</v>
      </c>
      <c r="B121" s="52" t="s">
        <v>59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59</v>
      </c>
      <c r="B122" s="52" t="s">
        <v>60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60</v>
      </c>
      <c r="B123" s="52" t="s">
        <v>61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61</v>
      </c>
      <c r="B124" s="52" t="s">
        <v>62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62</v>
      </c>
      <c r="B125" s="52" t="s">
        <v>63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63</v>
      </c>
      <c r="B126" s="52" t="s">
        <v>64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64</v>
      </c>
      <c r="B127" s="52" t="s">
        <v>65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65</v>
      </c>
      <c r="B128" s="52" t="s">
        <v>66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66</v>
      </c>
      <c r="B129" s="52" t="s">
        <v>67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2">
    <mergeCell ref="A9:C9"/>
    <mergeCell ref="A10:I10"/>
    <mergeCell ref="A41:I41"/>
    <mergeCell ref="A72:I72"/>
    <mergeCell ref="A103:I103"/>
    <mergeCell ref="A7:C7"/>
    <mergeCell ref="A8:C8"/>
    <mergeCell ref="A1:Q1"/>
    <mergeCell ref="A3:C3"/>
    <mergeCell ref="A4:C4"/>
    <mergeCell ref="A5:C5"/>
    <mergeCell ref="A6:C6"/>
  </mergeCells>
  <conditionalFormatting sqref="G3:G8">
    <cfRule type="cellIs" dxfId="758" priority="1" operator="greaterThan">
      <formula>0</formula>
    </cfRule>
  </conditionalFormatting>
  <conditionalFormatting sqref="H3:H8">
    <cfRule type="cellIs" dxfId="757" priority="2" operator="greaterThan">
      <formula>0</formula>
    </cfRule>
  </conditionalFormatting>
  <conditionalFormatting sqref="I3:I8">
    <cfRule type="cellIs" dxfId="756" priority="3" operator="greaterThan">
      <formula>0</formula>
    </cfRule>
  </conditionalFormatting>
  <conditionalFormatting sqref="J3:J8">
    <cfRule type="cellIs" dxfId="755" priority="4" operator="greaterThan">
      <formula>0</formula>
    </cfRule>
  </conditionalFormatting>
  <conditionalFormatting sqref="K3:K8">
    <cfRule type="cellIs" dxfId="754" priority="5" operator="greaterThan">
      <formula>0</formula>
    </cfRule>
  </conditionalFormatting>
  <conditionalFormatting sqref="L3:L8">
    <cfRule type="cellIs" dxfId="753" priority="6" operator="greaterThan">
      <formula>0</formula>
    </cfRule>
  </conditionalFormatting>
  <conditionalFormatting sqref="M3:M8">
    <cfRule type="cellIs" dxfId="752" priority="7" operator="greaterThan">
      <formula>0</formula>
    </cfRule>
  </conditionalFormatting>
  <conditionalFormatting sqref="N3:N8">
    <cfRule type="cellIs" dxfId="751" priority="8" operator="greaterThan">
      <formula>0</formula>
    </cfRule>
  </conditionalFormatting>
  <conditionalFormatting sqref="O3:O8">
    <cfRule type="cellIs" dxfId="750" priority="9" operator="greaterThan">
      <formula>0</formula>
    </cfRule>
  </conditionalFormatting>
  <conditionalFormatting sqref="P3:P8">
    <cfRule type="cellIs" dxfId="749" priority="10" operator="greaterThan">
      <formula>0</formula>
    </cfRule>
  </conditionalFormatting>
  <conditionalFormatting sqref="Q3:Q8">
    <cfRule type="cellIs" dxfId="748" priority="11" operator="greaterThan">
      <formula>0</formula>
    </cfRule>
  </conditionalFormatting>
  <conditionalFormatting sqref="C12:I39 C43:I70 C74:I101 C105:I132">
    <cfRule type="cellIs" dxfId="747" priority="12" operator="equal">
      <formula>"Am. fotball"</formula>
    </cfRule>
  </conditionalFormatting>
  <conditionalFormatting sqref="C12:I39 C43:I70 C74:I101 C105:I132">
    <cfRule type="containsText" dxfId="746" priority="13" operator="containsText" text="Baseball">
      <formula>NOT(ISERROR(SEARCH(("Baseball"),(C12))))</formula>
    </cfRule>
  </conditionalFormatting>
  <conditionalFormatting sqref="C12:I39 C43:I70 C74:I101 C105:I132">
    <cfRule type="cellIs" dxfId="745" priority="14" operator="equal">
      <formula>"Cricket"</formula>
    </cfRule>
  </conditionalFormatting>
  <conditionalFormatting sqref="C12:I39 C43:I70 C74:I101 C105:I132">
    <cfRule type="cellIs" dxfId="744" priority="15" operator="equal">
      <formula>"Fotball"</formula>
    </cfRule>
  </conditionalFormatting>
  <conditionalFormatting sqref="C12:I39 C43:I70 C74:I101 C105:I132">
    <cfRule type="cellIs" dxfId="743" priority="16" operator="equal">
      <formula>"Friidrett"</formula>
    </cfRule>
  </conditionalFormatting>
  <conditionalFormatting sqref="C12:I39 C43:I70 C74:I101 C105:I132">
    <cfRule type="cellIs" dxfId="742" priority="17" operator="equal">
      <formula>"Lacrosse"</formula>
    </cfRule>
  </conditionalFormatting>
  <conditionalFormatting sqref="C12:I39 C43:I70 C74:I101 C105:I132">
    <cfRule type="cellIs" dxfId="741" priority="18" operator="equal">
      <formula>"Landhockey"</formula>
    </cfRule>
  </conditionalFormatting>
  <conditionalFormatting sqref="C12:I39 C43:I70 C74:I101 C105:I132">
    <cfRule type="cellIs" dxfId="740" priority="19" operator="equal">
      <formula>"Rugby"</formula>
    </cfRule>
  </conditionalFormatting>
  <conditionalFormatting sqref="C12:I39 C43:I70 C74:I101 C105:I132">
    <cfRule type="cellIs" dxfId="739" priority="20" operator="equal">
      <formula>"Tennis"</formula>
    </cfRule>
  </conditionalFormatting>
  <conditionalFormatting sqref="C12:I39 C43:I70 C74:I101 C105:I132">
    <cfRule type="cellIs" dxfId="738" priority="21" operator="equal">
      <formula>"OBIK"</formula>
    </cfRule>
  </conditionalFormatting>
  <conditionalFormatting sqref="C12:I39 C43:I70 C74:I101 C105:I132">
    <cfRule type="containsText" dxfId="737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Lambertseter KG9</v>
      </c>
      <c r="B3" s="67"/>
      <c r="C3" s="67"/>
      <c r="D3" s="38" t="str">
        <f>L11</f>
        <v>9er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25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Lambertseter Friidrett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4.6666666666666661</v>
      </c>
      <c r="K4" s="42">
        <f t="shared" si="1"/>
        <v>3.6666666666666665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Lambertseter Grus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Grus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5.5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29.666666666666664</v>
      </c>
      <c r="K7" s="46">
        <f t="shared" si="4"/>
        <v>9.1666666666666661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222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25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6" t="s">
        <v>227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12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12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12</v>
      </c>
      <c r="I46" s="59" t="s">
        <v>12</v>
      </c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12</v>
      </c>
      <c r="I47" s="59" t="s">
        <v>12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12</v>
      </c>
      <c r="I48" s="59" t="s">
        <v>12</v>
      </c>
    </row>
    <row r="49" spans="1:10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12</v>
      </c>
      <c r="I49" s="59" t="s">
        <v>12</v>
      </c>
    </row>
    <row r="50" spans="1:10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12</v>
      </c>
      <c r="I50" s="59" t="s">
        <v>12</v>
      </c>
    </row>
    <row r="51" spans="1:10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12</v>
      </c>
      <c r="I51" s="59" t="s">
        <v>12</v>
      </c>
    </row>
    <row r="52" spans="1:10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12</v>
      </c>
      <c r="I52" s="59" t="s">
        <v>12</v>
      </c>
    </row>
    <row r="53" spans="1:10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12</v>
      </c>
      <c r="I53" s="59" t="s">
        <v>12</v>
      </c>
    </row>
    <row r="54" spans="1:10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10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10" ht="12.75" x14ac:dyDescent="0.2">
      <c r="A56" s="52" t="s">
        <v>56</v>
      </c>
      <c r="B56" s="52" t="s">
        <v>57</v>
      </c>
      <c r="C56" s="59" t="s">
        <v>12</v>
      </c>
      <c r="D56" s="59" t="s">
        <v>12</v>
      </c>
      <c r="E56" s="59" t="s">
        <v>12</v>
      </c>
      <c r="F56" s="59" t="s">
        <v>12</v>
      </c>
      <c r="G56" s="59" t="s">
        <v>11</v>
      </c>
      <c r="H56" s="59" t="s">
        <v>11</v>
      </c>
      <c r="I56" s="59" t="s">
        <v>11</v>
      </c>
    </row>
    <row r="57" spans="1:10" ht="12.75" x14ac:dyDescent="0.2">
      <c r="A57" s="52" t="s">
        <v>57</v>
      </c>
      <c r="B57" s="52" t="s">
        <v>58</v>
      </c>
      <c r="C57" s="59" t="s">
        <v>12</v>
      </c>
      <c r="D57" s="59" t="s">
        <v>12</v>
      </c>
      <c r="E57" s="59" t="s">
        <v>12</v>
      </c>
      <c r="F57" s="59" t="s">
        <v>12</v>
      </c>
      <c r="G57" s="59" t="s">
        <v>11</v>
      </c>
      <c r="H57" s="59" t="s">
        <v>11</v>
      </c>
      <c r="I57" s="59" t="s">
        <v>11</v>
      </c>
      <c r="J57" s="63" t="s">
        <v>228</v>
      </c>
    </row>
    <row r="58" spans="1:10" ht="12.75" x14ac:dyDescent="0.2">
      <c r="A58" s="52" t="s">
        <v>58</v>
      </c>
      <c r="B58" s="52" t="s">
        <v>59</v>
      </c>
      <c r="C58" s="59" t="s">
        <v>12</v>
      </c>
      <c r="D58" s="59" t="s">
        <v>12</v>
      </c>
      <c r="E58" s="59" t="s">
        <v>12</v>
      </c>
      <c r="F58" s="59" t="s">
        <v>12</v>
      </c>
      <c r="G58" s="59" t="s">
        <v>11</v>
      </c>
      <c r="H58" s="59" t="s">
        <v>11</v>
      </c>
      <c r="I58" s="59" t="s">
        <v>11</v>
      </c>
      <c r="J58" s="63" t="s">
        <v>230</v>
      </c>
    </row>
    <row r="59" spans="1:10" ht="12.75" x14ac:dyDescent="0.2">
      <c r="A59" s="52" t="s">
        <v>59</v>
      </c>
      <c r="B59" s="52" t="s">
        <v>60</v>
      </c>
      <c r="C59" s="59" t="s">
        <v>12</v>
      </c>
      <c r="D59" s="59" t="s">
        <v>12</v>
      </c>
      <c r="E59" s="59" t="s">
        <v>12</v>
      </c>
      <c r="F59" s="59" t="s">
        <v>12</v>
      </c>
      <c r="G59" s="59" t="s">
        <v>11</v>
      </c>
      <c r="H59" s="59" t="s">
        <v>11</v>
      </c>
      <c r="I59" s="59" t="s">
        <v>11</v>
      </c>
    </row>
    <row r="60" spans="1:10" ht="12.75" x14ac:dyDescent="0.2">
      <c r="A60" s="52" t="s">
        <v>60</v>
      </c>
      <c r="B60" s="52" t="s">
        <v>61</v>
      </c>
      <c r="C60" s="59" t="s">
        <v>12</v>
      </c>
      <c r="D60" s="59" t="s">
        <v>12</v>
      </c>
      <c r="E60" s="59" t="s">
        <v>12</v>
      </c>
      <c r="F60" s="59" t="s">
        <v>12</v>
      </c>
      <c r="G60" s="59" t="s">
        <v>11</v>
      </c>
      <c r="H60" s="59" t="s">
        <v>11</v>
      </c>
      <c r="I60" s="59" t="s">
        <v>11</v>
      </c>
    </row>
    <row r="61" spans="1:10" ht="12.75" x14ac:dyDescent="0.2">
      <c r="A61" s="52" t="s">
        <v>61</v>
      </c>
      <c r="B61" s="52" t="s">
        <v>62</v>
      </c>
      <c r="C61" s="59" t="s">
        <v>11</v>
      </c>
      <c r="D61" s="59" t="s">
        <v>12</v>
      </c>
      <c r="E61" s="59" t="s">
        <v>11</v>
      </c>
      <c r="F61" s="59" t="s">
        <v>12</v>
      </c>
      <c r="G61" s="59" t="s">
        <v>11</v>
      </c>
      <c r="H61" s="59" t="s">
        <v>11</v>
      </c>
      <c r="I61" s="59" t="s">
        <v>11</v>
      </c>
    </row>
    <row r="62" spans="1:10" ht="12.75" x14ac:dyDescent="0.2">
      <c r="A62" s="52" t="s">
        <v>62</v>
      </c>
      <c r="B62" s="52" t="s">
        <v>63</v>
      </c>
      <c r="C62" s="59" t="s">
        <v>11</v>
      </c>
      <c r="D62" s="59" t="s">
        <v>12</v>
      </c>
      <c r="E62" s="59" t="s">
        <v>11</v>
      </c>
      <c r="F62" s="59" t="s">
        <v>12</v>
      </c>
      <c r="G62" s="59" t="s">
        <v>11</v>
      </c>
      <c r="H62" s="59" t="s">
        <v>11</v>
      </c>
      <c r="I62" s="59" t="s">
        <v>11</v>
      </c>
    </row>
    <row r="63" spans="1:10" ht="12.75" x14ac:dyDescent="0.2">
      <c r="A63" s="52" t="s">
        <v>63</v>
      </c>
      <c r="B63" s="52" t="s">
        <v>64</v>
      </c>
      <c r="C63" s="59" t="s">
        <v>11</v>
      </c>
      <c r="D63" s="59" t="s">
        <v>12</v>
      </c>
      <c r="E63" s="59" t="s">
        <v>11</v>
      </c>
      <c r="F63" s="59" t="s">
        <v>12</v>
      </c>
      <c r="G63" s="59" t="s">
        <v>11</v>
      </c>
      <c r="H63" s="59" t="s">
        <v>11</v>
      </c>
      <c r="I63" s="59" t="s">
        <v>11</v>
      </c>
    </row>
    <row r="64" spans="1:10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7" t="s">
        <v>232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12</v>
      </c>
      <c r="I75" s="50"/>
      <c r="K75" s="38" t="s">
        <v>6</v>
      </c>
      <c r="L75" s="54" t="s">
        <v>23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12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12</v>
      </c>
      <c r="I77" s="59" t="s">
        <v>12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12</v>
      </c>
      <c r="I78" s="59" t="s">
        <v>12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12</v>
      </c>
      <c r="I79" s="59" t="s">
        <v>12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12</v>
      </c>
      <c r="I80" s="59" t="s">
        <v>12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12</v>
      </c>
      <c r="I81" s="59" t="s">
        <v>12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12</v>
      </c>
      <c r="I82" s="59" t="s">
        <v>12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12</v>
      </c>
      <c r="I83" s="59" t="s">
        <v>12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12</v>
      </c>
      <c r="I84" s="59" t="s">
        <v>12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12</v>
      </c>
      <c r="I85" s="59" t="s">
        <v>12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12</v>
      </c>
      <c r="I86" s="59" t="s">
        <v>12</v>
      </c>
    </row>
    <row r="87" spans="1:9" ht="12.75" x14ac:dyDescent="0.2">
      <c r="A87" s="52" t="s">
        <v>56</v>
      </c>
      <c r="B87" s="52" t="s">
        <v>57</v>
      </c>
      <c r="C87" s="59" t="s">
        <v>12</v>
      </c>
      <c r="D87" s="59" t="s">
        <v>12</v>
      </c>
      <c r="E87" s="59" t="s">
        <v>12</v>
      </c>
      <c r="F87" s="59" t="s">
        <v>12</v>
      </c>
      <c r="G87" s="59"/>
      <c r="H87" s="59" t="s">
        <v>12</v>
      </c>
      <c r="I87" s="59" t="s">
        <v>12</v>
      </c>
    </row>
    <row r="88" spans="1:9" ht="12.75" x14ac:dyDescent="0.2">
      <c r="A88" s="52" t="s">
        <v>57</v>
      </c>
      <c r="B88" s="52" t="s">
        <v>58</v>
      </c>
      <c r="C88" s="59" t="s">
        <v>12</v>
      </c>
      <c r="D88" s="59" t="s">
        <v>12</v>
      </c>
      <c r="E88" s="59" t="s">
        <v>12</v>
      </c>
      <c r="F88" s="59" t="s">
        <v>12</v>
      </c>
      <c r="G88" s="59"/>
      <c r="H88" s="59" t="s">
        <v>12</v>
      </c>
      <c r="I88" s="59" t="s">
        <v>12</v>
      </c>
    </row>
    <row r="89" spans="1:9" ht="12.75" x14ac:dyDescent="0.2">
      <c r="A89" s="52" t="s">
        <v>58</v>
      </c>
      <c r="B89" s="52" t="s">
        <v>59</v>
      </c>
      <c r="C89" s="59" t="s">
        <v>12</v>
      </c>
      <c r="D89" s="59" t="s">
        <v>12</v>
      </c>
      <c r="E89" s="59" t="s">
        <v>12</v>
      </c>
      <c r="F89" s="59" t="s">
        <v>12</v>
      </c>
      <c r="G89" s="59"/>
      <c r="H89" s="59" t="s">
        <v>12</v>
      </c>
      <c r="I89" s="59" t="s">
        <v>12</v>
      </c>
    </row>
    <row r="90" spans="1:9" ht="12.75" x14ac:dyDescent="0.2">
      <c r="A90" s="52" t="s">
        <v>59</v>
      </c>
      <c r="B90" s="52" t="s">
        <v>60</v>
      </c>
      <c r="C90" s="59" t="s">
        <v>12</v>
      </c>
      <c r="D90" s="59" t="s">
        <v>12</v>
      </c>
      <c r="E90" s="59" t="s">
        <v>12</v>
      </c>
      <c r="F90" s="59" t="s">
        <v>12</v>
      </c>
      <c r="G90" s="59"/>
      <c r="H90" s="59" t="s">
        <v>12</v>
      </c>
      <c r="I90" s="59" t="s">
        <v>12</v>
      </c>
    </row>
    <row r="91" spans="1:9" ht="12.75" x14ac:dyDescent="0.2">
      <c r="A91" s="52" t="s">
        <v>60</v>
      </c>
      <c r="B91" s="52" t="s">
        <v>61</v>
      </c>
      <c r="C91" s="59" t="s">
        <v>12</v>
      </c>
      <c r="D91" s="59" t="s">
        <v>12</v>
      </c>
      <c r="E91" s="59" t="s">
        <v>12</v>
      </c>
      <c r="F91" s="59" t="s">
        <v>12</v>
      </c>
      <c r="G91" s="59"/>
      <c r="H91" s="59" t="s">
        <v>12</v>
      </c>
      <c r="I91" s="59" t="s">
        <v>12</v>
      </c>
    </row>
    <row r="92" spans="1:9" ht="12.75" x14ac:dyDescent="0.2">
      <c r="A92" s="52" t="s">
        <v>61</v>
      </c>
      <c r="B92" s="52" t="s">
        <v>62</v>
      </c>
      <c r="C92" s="59"/>
      <c r="D92" s="59" t="s">
        <v>12</v>
      </c>
      <c r="E92" s="59"/>
      <c r="F92" s="59" t="s">
        <v>12</v>
      </c>
      <c r="G92" s="59"/>
      <c r="H92" s="59" t="s">
        <v>12</v>
      </c>
      <c r="I92" s="59" t="s">
        <v>12</v>
      </c>
    </row>
    <row r="93" spans="1:9" ht="12.75" x14ac:dyDescent="0.2">
      <c r="A93" s="52" t="s">
        <v>62</v>
      </c>
      <c r="B93" s="52" t="s">
        <v>63</v>
      </c>
      <c r="C93" s="59"/>
      <c r="D93" s="59" t="s">
        <v>12</v>
      </c>
      <c r="E93" s="59"/>
      <c r="F93" s="59" t="s">
        <v>12</v>
      </c>
      <c r="G93" s="59"/>
      <c r="H93" s="59" t="s">
        <v>12</v>
      </c>
      <c r="I93" s="59" t="s">
        <v>12</v>
      </c>
    </row>
    <row r="94" spans="1:9" ht="12.75" x14ac:dyDescent="0.2">
      <c r="A94" s="52" t="s">
        <v>63</v>
      </c>
      <c r="B94" s="52" t="s">
        <v>64</v>
      </c>
      <c r="C94" s="59"/>
      <c r="D94" s="59" t="s">
        <v>12</v>
      </c>
      <c r="E94" s="59"/>
      <c r="F94" s="59" t="s">
        <v>12</v>
      </c>
      <c r="G94" s="59"/>
      <c r="H94" s="59" t="s">
        <v>12</v>
      </c>
      <c r="I94" s="59" t="s">
        <v>12</v>
      </c>
    </row>
    <row r="95" spans="1:9" ht="12.75" x14ac:dyDescent="0.2">
      <c r="A95" s="52" t="s">
        <v>64</v>
      </c>
      <c r="B95" s="52" t="s">
        <v>65</v>
      </c>
      <c r="C95" s="59"/>
      <c r="D95" s="59"/>
      <c r="E95" s="59"/>
      <c r="F95" s="59"/>
      <c r="G95" s="59"/>
      <c r="H95" s="50"/>
      <c r="I95" s="59" t="s">
        <v>12</v>
      </c>
    </row>
    <row r="96" spans="1:9" ht="12.75" x14ac:dyDescent="0.2">
      <c r="A96" s="52" t="s">
        <v>65</v>
      </c>
      <c r="B96" s="52" t="s">
        <v>66</v>
      </c>
      <c r="C96" s="59"/>
      <c r="D96" s="59"/>
      <c r="E96" s="59"/>
      <c r="F96" s="59"/>
      <c r="G96" s="59"/>
      <c r="H96" s="50"/>
      <c r="I96" s="59" t="s">
        <v>12</v>
      </c>
    </row>
    <row r="97" spans="1:9" ht="12.75" x14ac:dyDescent="0.2">
      <c r="A97" s="52" t="s">
        <v>66</v>
      </c>
      <c r="B97" s="52" t="s">
        <v>67</v>
      </c>
      <c r="C97" s="59"/>
      <c r="D97" s="59"/>
      <c r="E97" s="59"/>
      <c r="F97" s="59"/>
      <c r="G97" s="59"/>
      <c r="H97" s="50"/>
      <c r="I97" s="50"/>
    </row>
    <row r="98" spans="1:9" ht="12.75" x14ac:dyDescent="0.2">
      <c r="A98" s="52" t="s">
        <v>67</v>
      </c>
      <c r="B98" s="52" t="s">
        <v>68</v>
      </c>
      <c r="C98" s="59"/>
      <c r="D98" s="59"/>
      <c r="E98" s="59"/>
      <c r="F98" s="59"/>
      <c r="G98" s="59"/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736" priority="1" operator="equal">
      <formula>"Am. fotball"</formula>
    </cfRule>
  </conditionalFormatting>
  <conditionalFormatting sqref="C11:I38 C42:I69 C73:I100">
    <cfRule type="containsText" dxfId="735" priority="2" operator="containsText" text="Baseball">
      <formula>NOT(ISERROR(SEARCH(("Baseball"),(C11))))</formula>
    </cfRule>
  </conditionalFormatting>
  <conditionalFormatting sqref="C11:I38 C42:I69 C73:I100">
    <cfRule type="cellIs" dxfId="734" priority="3" operator="equal">
      <formula>"Cricket"</formula>
    </cfRule>
  </conditionalFormatting>
  <conditionalFormatting sqref="C11:I38 C42:I69 C73:I100">
    <cfRule type="cellIs" dxfId="733" priority="4" operator="equal">
      <formula>"Fotball"</formula>
    </cfRule>
  </conditionalFormatting>
  <conditionalFormatting sqref="C11:I38 C42:I69 C73:I100">
    <cfRule type="cellIs" dxfId="732" priority="5" operator="equal">
      <formula>"Friidrett"</formula>
    </cfRule>
  </conditionalFormatting>
  <conditionalFormatting sqref="C11:I38 C42:I69 C73:I100">
    <cfRule type="cellIs" dxfId="731" priority="6" operator="equal">
      <formula>"Lacrosse"</formula>
    </cfRule>
  </conditionalFormatting>
  <conditionalFormatting sqref="C11:I38 C42:I69 C73:I100">
    <cfRule type="cellIs" dxfId="730" priority="7" operator="equal">
      <formula>"Landhockey"</formula>
    </cfRule>
  </conditionalFormatting>
  <conditionalFormatting sqref="C11:I38 C42:I69 C73:I100">
    <cfRule type="cellIs" dxfId="729" priority="8" operator="equal">
      <formula>"Rugby"</formula>
    </cfRule>
  </conditionalFormatting>
  <conditionalFormatting sqref="C11:I38 C42:I69 C73:I100">
    <cfRule type="cellIs" dxfId="728" priority="9" operator="equal">
      <formula>"Tennis"</formula>
    </cfRule>
  </conditionalFormatting>
  <conditionalFormatting sqref="C11:I38 C42:I69 C73:I100">
    <cfRule type="cellIs" dxfId="727" priority="10" operator="equal">
      <formula>"OBIK"</formula>
    </cfRule>
  </conditionalFormatting>
  <conditionalFormatting sqref="C11:I38 C42:I69 C73:I100">
    <cfRule type="containsText" dxfId="726" priority="11" operator="containsText" text="tiltak">
      <formula>NOT(ISERROR(SEARCH(("tiltak"),(C11))))</formula>
    </cfRule>
  </conditionalFormatting>
  <conditionalFormatting sqref="G3:G7">
    <cfRule type="cellIs" dxfId="725" priority="12" operator="greaterThan">
      <formula>0</formula>
    </cfRule>
  </conditionalFormatting>
  <conditionalFormatting sqref="H3:H7">
    <cfRule type="cellIs" dxfId="724" priority="13" operator="greaterThan">
      <formula>0</formula>
    </cfRule>
  </conditionalFormatting>
  <conditionalFormatting sqref="I3:I7">
    <cfRule type="cellIs" dxfId="723" priority="14" operator="greaterThan">
      <formula>0</formula>
    </cfRule>
  </conditionalFormatting>
  <conditionalFormatting sqref="J3:J7">
    <cfRule type="cellIs" dxfId="722" priority="15" operator="greaterThan">
      <formula>0</formula>
    </cfRule>
  </conditionalFormatting>
  <conditionalFormatting sqref="K3:K7">
    <cfRule type="cellIs" dxfId="721" priority="16" operator="greaterThan">
      <formula>0</formula>
    </cfRule>
  </conditionalFormatting>
  <conditionalFormatting sqref="L3:L7">
    <cfRule type="cellIs" dxfId="720" priority="17" operator="greaterThan">
      <formula>0</formula>
    </cfRule>
  </conditionalFormatting>
  <conditionalFormatting sqref="M3:M7">
    <cfRule type="cellIs" dxfId="719" priority="18" operator="greaterThan">
      <formula>0</formula>
    </cfRule>
  </conditionalFormatting>
  <conditionalFormatting sqref="N3:N7">
    <cfRule type="cellIs" dxfId="718" priority="19" operator="greaterThan">
      <formula>0</formula>
    </cfRule>
  </conditionalFormatting>
  <conditionalFormatting sqref="O3:O7">
    <cfRule type="cellIs" dxfId="717" priority="20" operator="greaterThan">
      <formula>0</formula>
    </cfRule>
  </conditionalFormatting>
  <conditionalFormatting sqref="P3:P7">
    <cfRule type="cellIs" dxfId="716" priority="21" operator="greaterThan">
      <formula>0</formula>
    </cfRule>
  </conditionalFormatting>
  <conditionalFormatting sqref="Q3:Q7">
    <cfRule type="cellIs" dxfId="715" priority="22" operator="greaterThan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Lindeberg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12.5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225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62">
        <v>45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11.25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714" priority="1" operator="equal">
      <formula>"Am. fotball"</formula>
    </cfRule>
  </conditionalFormatting>
  <conditionalFormatting sqref="C11:I38">
    <cfRule type="containsText" dxfId="713" priority="2" operator="containsText" text="Baseball">
      <formula>NOT(ISERROR(SEARCH(("Baseball"),(C11))))</formula>
    </cfRule>
  </conditionalFormatting>
  <conditionalFormatting sqref="C11:I38">
    <cfRule type="cellIs" dxfId="712" priority="3" operator="equal">
      <formula>"Cricket"</formula>
    </cfRule>
  </conditionalFormatting>
  <conditionalFormatting sqref="C11:I38">
    <cfRule type="cellIs" dxfId="711" priority="4" operator="equal">
      <formula>"Fotball"</formula>
    </cfRule>
  </conditionalFormatting>
  <conditionalFormatting sqref="C11:I38">
    <cfRule type="cellIs" dxfId="710" priority="5" operator="equal">
      <formula>"Friidrett"</formula>
    </cfRule>
  </conditionalFormatting>
  <conditionalFormatting sqref="C11:I38">
    <cfRule type="cellIs" dxfId="709" priority="6" operator="equal">
      <formula>"Lacrosse"</formula>
    </cfRule>
  </conditionalFormatting>
  <conditionalFormatting sqref="C11:I38">
    <cfRule type="cellIs" dxfId="708" priority="7" operator="equal">
      <formula>"Landhockey"</formula>
    </cfRule>
  </conditionalFormatting>
  <conditionalFormatting sqref="C11:I38">
    <cfRule type="cellIs" dxfId="707" priority="8" operator="equal">
      <formula>"Rugby"</formula>
    </cfRule>
  </conditionalFormatting>
  <conditionalFormatting sqref="C11:I38">
    <cfRule type="cellIs" dxfId="706" priority="9" operator="equal">
      <formula>"Tennis"</formula>
    </cfRule>
  </conditionalFormatting>
  <conditionalFormatting sqref="C11:I38">
    <cfRule type="cellIs" dxfId="705" priority="10" operator="equal">
      <formula>"OBIK"</formula>
    </cfRule>
  </conditionalFormatting>
  <conditionalFormatting sqref="C11:I38">
    <cfRule type="containsText" dxfId="704" priority="11" operator="containsText" text="tiltak">
      <formula>NOT(ISERROR(SEARCH(("tiltak"),(C11))))</formula>
    </cfRule>
  </conditionalFormatting>
  <conditionalFormatting sqref="G3:G7">
    <cfRule type="cellIs" dxfId="703" priority="12" operator="greaterThan">
      <formula>0</formula>
    </cfRule>
  </conditionalFormatting>
  <conditionalFormatting sqref="H3:H7">
    <cfRule type="cellIs" dxfId="702" priority="13" operator="greaterThan">
      <formula>0</formula>
    </cfRule>
  </conditionalFormatting>
  <conditionalFormatting sqref="I3:I7">
    <cfRule type="cellIs" dxfId="701" priority="14" operator="greaterThan">
      <formula>0</formula>
    </cfRule>
  </conditionalFormatting>
  <conditionalFormatting sqref="J3:J7">
    <cfRule type="cellIs" dxfId="700" priority="15" operator="greaterThan">
      <formula>0</formula>
    </cfRule>
  </conditionalFormatting>
  <conditionalFormatting sqref="K3:K7">
    <cfRule type="cellIs" dxfId="699" priority="16" operator="greaterThan">
      <formula>0</formula>
    </cfRule>
  </conditionalFormatting>
  <conditionalFormatting sqref="L3:L7">
    <cfRule type="cellIs" dxfId="698" priority="17" operator="greaterThan">
      <formula>0</formula>
    </cfRule>
  </conditionalFormatting>
  <conditionalFormatting sqref="M3:M7">
    <cfRule type="cellIs" dxfId="697" priority="18" operator="greaterThan">
      <formula>0</formula>
    </cfRule>
  </conditionalFormatting>
  <conditionalFormatting sqref="N3:N7">
    <cfRule type="cellIs" dxfId="696" priority="19" operator="greaterThan">
      <formula>0</formula>
    </cfRule>
  </conditionalFormatting>
  <conditionalFormatting sqref="O3:O7">
    <cfRule type="cellIs" dxfId="695" priority="20" operator="greaterThan">
      <formula>0</formula>
    </cfRule>
  </conditionalFormatting>
  <conditionalFormatting sqref="P3:P7">
    <cfRule type="cellIs" dxfId="694" priority="21" operator="greaterThan">
      <formula>0</formula>
    </cfRule>
  </conditionalFormatting>
  <conditionalFormatting sqref="Q3:Q7">
    <cfRule type="cellIs" dxfId="693" priority="22" operator="greater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Linderud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44</v>
      </c>
      <c r="K3" s="42">
        <f t="shared" si="0"/>
        <v>0</v>
      </c>
      <c r="L3" s="42">
        <f t="shared" si="0"/>
        <v>6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44</v>
      </c>
      <c r="K7" s="46">
        <f t="shared" si="4"/>
        <v>0</v>
      </c>
      <c r="L7" s="46">
        <f t="shared" si="4"/>
        <v>6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233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62">
        <v>45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45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13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13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13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13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13</v>
      </c>
      <c r="E33" s="59" t="s">
        <v>11</v>
      </c>
      <c r="F33" s="59" t="s">
        <v>13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13</v>
      </c>
      <c r="E34" s="59" t="s">
        <v>11</v>
      </c>
      <c r="F34" s="59" t="s">
        <v>13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13</v>
      </c>
      <c r="E35" s="59" t="s">
        <v>11</v>
      </c>
      <c r="F35" s="59" t="s">
        <v>13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13</v>
      </c>
      <c r="E36" s="59" t="s">
        <v>11</v>
      </c>
      <c r="F36" s="59" t="s">
        <v>13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692" priority="1" operator="equal">
      <formula>"Am. fotball"</formula>
    </cfRule>
  </conditionalFormatting>
  <conditionalFormatting sqref="C11:I38">
    <cfRule type="containsText" dxfId="691" priority="2" operator="containsText" text="Baseball">
      <formula>NOT(ISERROR(SEARCH(("Baseball"),(C11))))</formula>
    </cfRule>
  </conditionalFormatting>
  <conditionalFormatting sqref="C11:I38">
    <cfRule type="cellIs" dxfId="690" priority="3" operator="equal">
      <formula>"Cricket"</formula>
    </cfRule>
  </conditionalFormatting>
  <conditionalFormatting sqref="C11:I38">
    <cfRule type="cellIs" dxfId="689" priority="4" operator="equal">
      <formula>"Fotball"</formula>
    </cfRule>
  </conditionalFormatting>
  <conditionalFormatting sqref="C11:I38">
    <cfRule type="cellIs" dxfId="688" priority="5" operator="equal">
      <formula>"Friidrett"</formula>
    </cfRule>
  </conditionalFormatting>
  <conditionalFormatting sqref="C11:I38">
    <cfRule type="cellIs" dxfId="687" priority="6" operator="equal">
      <formula>"Lacrosse"</formula>
    </cfRule>
  </conditionalFormatting>
  <conditionalFormatting sqref="C11:I38">
    <cfRule type="cellIs" dxfId="686" priority="7" operator="equal">
      <formula>"Landhockey"</formula>
    </cfRule>
  </conditionalFormatting>
  <conditionalFormatting sqref="C11:I38">
    <cfRule type="cellIs" dxfId="685" priority="8" operator="equal">
      <formula>"Rugby"</formula>
    </cfRule>
  </conditionalFormatting>
  <conditionalFormatting sqref="C11:I38">
    <cfRule type="cellIs" dxfId="684" priority="9" operator="equal">
      <formula>"Tennis"</formula>
    </cfRule>
  </conditionalFormatting>
  <conditionalFormatting sqref="C11:I38">
    <cfRule type="cellIs" dxfId="683" priority="10" operator="equal">
      <formula>"OBIK"</formula>
    </cfRule>
  </conditionalFormatting>
  <conditionalFormatting sqref="C11:I38">
    <cfRule type="containsText" dxfId="682" priority="11" operator="containsText" text="tiltak">
      <formula>NOT(ISERROR(SEARCH(("tiltak"),(C11))))</formula>
    </cfRule>
  </conditionalFormatting>
  <conditionalFormatting sqref="G3:G7">
    <cfRule type="cellIs" dxfId="681" priority="12" operator="greaterThan">
      <formula>0</formula>
    </cfRule>
  </conditionalFormatting>
  <conditionalFormatting sqref="H3:H7">
    <cfRule type="cellIs" dxfId="680" priority="13" operator="greaterThan">
      <formula>0</formula>
    </cfRule>
  </conditionalFormatting>
  <conditionalFormatting sqref="I3:I7">
    <cfRule type="cellIs" dxfId="679" priority="14" operator="greaterThan">
      <formula>0</formula>
    </cfRule>
  </conditionalFormatting>
  <conditionalFormatting sqref="J3:J7">
    <cfRule type="cellIs" dxfId="678" priority="15" operator="greaterThan">
      <formula>0</formula>
    </cfRule>
  </conditionalFormatting>
  <conditionalFormatting sqref="K3:K7">
    <cfRule type="cellIs" dxfId="677" priority="16" operator="greaterThan">
      <formula>0</formula>
    </cfRule>
  </conditionalFormatting>
  <conditionalFormatting sqref="L3:L7">
    <cfRule type="cellIs" dxfId="676" priority="17" operator="greaterThan">
      <formula>0</formula>
    </cfRule>
  </conditionalFormatting>
  <conditionalFormatting sqref="M3:M7">
    <cfRule type="cellIs" dxfId="675" priority="18" operator="greaterThan">
      <formula>0</formula>
    </cfRule>
  </conditionalFormatting>
  <conditionalFormatting sqref="N3:N7">
    <cfRule type="cellIs" dxfId="674" priority="19" operator="greaterThan">
      <formula>0</formula>
    </cfRule>
  </conditionalFormatting>
  <conditionalFormatting sqref="O3:O7">
    <cfRule type="cellIs" dxfId="673" priority="20" operator="greaterThan">
      <formula>0</formula>
    </cfRule>
  </conditionalFormatting>
  <conditionalFormatting sqref="P3:P7">
    <cfRule type="cellIs" dxfId="672" priority="21" operator="greaterThan">
      <formula>0</formula>
    </cfRule>
  </conditionalFormatting>
  <conditionalFormatting sqref="Q3:Q7">
    <cfRule type="cellIs" dxfId="671" priority="2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Bislett Stadion Friidrett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50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Bislett Stadion N11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Naturgress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20.75765438505449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Bislett Stadion Friidrett inne</v>
      </c>
      <c r="B5" s="67"/>
      <c r="C5" s="67"/>
      <c r="D5" s="38" t="str">
        <f>L73</f>
        <v>11er</v>
      </c>
      <c r="E5" s="38" t="str">
        <f>L74</f>
        <v>Ja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50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120.75765438505449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6" t="s">
        <v>78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12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12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12</v>
      </c>
      <c r="I15" s="53" t="s">
        <v>12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12</v>
      </c>
      <c r="I16" s="53" t="s">
        <v>12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12</v>
      </c>
      <c r="I17" s="53" t="s">
        <v>12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12</v>
      </c>
      <c r="I18" s="53" t="s">
        <v>12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12</v>
      </c>
      <c r="I19" s="53" t="s">
        <v>12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12</v>
      </c>
      <c r="I20" s="53" t="s">
        <v>12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12</v>
      </c>
      <c r="I21" s="53" t="s">
        <v>12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12</v>
      </c>
      <c r="I22" s="53" t="s">
        <v>12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12</v>
      </c>
      <c r="I23" s="53" t="s">
        <v>12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12</v>
      </c>
      <c r="I24" s="53" t="s">
        <v>12</v>
      </c>
    </row>
    <row r="25" spans="1:9" ht="12.75" x14ac:dyDescent="0.2">
      <c r="A25" s="52" t="s">
        <v>56</v>
      </c>
      <c r="B25" s="52" t="s">
        <v>57</v>
      </c>
      <c r="C25" s="53" t="s">
        <v>12</v>
      </c>
      <c r="D25" s="53" t="s">
        <v>12</v>
      </c>
      <c r="E25" s="53" t="s">
        <v>12</v>
      </c>
      <c r="F25" s="53" t="s">
        <v>12</v>
      </c>
      <c r="G25" s="53" t="s">
        <v>12</v>
      </c>
      <c r="H25" s="53" t="s">
        <v>12</v>
      </c>
      <c r="I25" s="53" t="s">
        <v>12</v>
      </c>
    </row>
    <row r="26" spans="1:9" ht="12.75" x14ac:dyDescent="0.2">
      <c r="A26" s="52" t="s">
        <v>57</v>
      </c>
      <c r="B26" s="52" t="s">
        <v>58</v>
      </c>
      <c r="C26" s="53" t="s">
        <v>12</v>
      </c>
      <c r="D26" s="53" t="s">
        <v>12</v>
      </c>
      <c r="E26" s="53" t="s">
        <v>12</v>
      </c>
      <c r="F26" s="53" t="s">
        <v>12</v>
      </c>
      <c r="G26" s="53" t="s">
        <v>12</v>
      </c>
      <c r="H26" s="53" t="s">
        <v>12</v>
      </c>
      <c r="I26" s="53" t="s">
        <v>12</v>
      </c>
    </row>
    <row r="27" spans="1:9" ht="12.75" x14ac:dyDescent="0.2">
      <c r="A27" s="52" t="s">
        <v>58</v>
      </c>
      <c r="B27" s="52" t="s">
        <v>59</v>
      </c>
      <c r="C27" s="53" t="s">
        <v>12</v>
      </c>
      <c r="D27" s="53" t="s">
        <v>12</v>
      </c>
      <c r="E27" s="53" t="s">
        <v>12</v>
      </c>
      <c r="F27" s="53" t="s">
        <v>12</v>
      </c>
      <c r="G27" s="53" t="s">
        <v>12</v>
      </c>
      <c r="H27" s="53" t="s">
        <v>12</v>
      </c>
      <c r="I27" s="53" t="s">
        <v>12</v>
      </c>
    </row>
    <row r="28" spans="1:9" ht="12.75" x14ac:dyDescent="0.2">
      <c r="A28" s="52" t="s">
        <v>59</v>
      </c>
      <c r="B28" s="52" t="s">
        <v>60</v>
      </c>
      <c r="C28" s="53" t="s">
        <v>12</v>
      </c>
      <c r="D28" s="53" t="s">
        <v>12</v>
      </c>
      <c r="E28" s="53" t="s">
        <v>12</v>
      </c>
      <c r="F28" s="53" t="s">
        <v>12</v>
      </c>
      <c r="G28" s="53" t="s">
        <v>12</v>
      </c>
      <c r="H28" s="53" t="s">
        <v>12</v>
      </c>
      <c r="I28" s="53" t="s">
        <v>12</v>
      </c>
    </row>
    <row r="29" spans="1:9" ht="12.75" x14ac:dyDescent="0.2">
      <c r="A29" s="52" t="s">
        <v>60</v>
      </c>
      <c r="B29" s="52" t="s">
        <v>61</v>
      </c>
      <c r="C29" s="53" t="s">
        <v>12</v>
      </c>
      <c r="D29" s="53" t="s">
        <v>12</v>
      </c>
      <c r="E29" s="53" t="s">
        <v>12</v>
      </c>
      <c r="F29" s="53" t="s">
        <v>12</v>
      </c>
      <c r="G29" s="53" t="s">
        <v>12</v>
      </c>
      <c r="H29" s="53" t="s">
        <v>12</v>
      </c>
      <c r="I29" s="53" t="s">
        <v>12</v>
      </c>
    </row>
    <row r="30" spans="1:9" ht="12.75" x14ac:dyDescent="0.2">
      <c r="A30" s="52" t="s">
        <v>61</v>
      </c>
      <c r="B30" s="52" t="s">
        <v>62</v>
      </c>
      <c r="C30" s="53" t="s">
        <v>12</v>
      </c>
      <c r="D30" s="53" t="s">
        <v>12</v>
      </c>
      <c r="E30" s="53" t="s">
        <v>12</v>
      </c>
      <c r="F30" s="53" t="s">
        <v>12</v>
      </c>
      <c r="G30" s="53" t="s">
        <v>12</v>
      </c>
      <c r="H30" s="53" t="s">
        <v>12</v>
      </c>
      <c r="I30" s="53" t="s">
        <v>12</v>
      </c>
    </row>
    <row r="31" spans="1:9" ht="12.75" x14ac:dyDescent="0.2">
      <c r="A31" s="52" t="s">
        <v>62</v>
      </c>
      <c r="B31" s="52" t="s">
        <v>63</v>
      </c>
      <c r="C31" s="53" t="s">
        <v>12</v>
      </c>
      <c r="D31" s="53" t="s">
        <v>12</v>
      </c>
      <c r="E31" s="53" t="s">
        <v>12</v>
      </c>
      <c r="F31" s="53" t="s">
        <v>12</v>
      </c>
      <c r="G31" s="53" t="s">
        <v>12</v>
      </c>
      <c r="H31" s="53" t="s">
        <v>12</v>
      </c>
      <c r="I31" s="53" t="s">
        <v>12</v>
      </c>
    </row>
    <row r="32" spans="1:9" ht="12.75" x14ac:dyDescent="0.2">
      <c r="A32" s="52" t="s">
        <v>63</v>
      </c>
      <c r="B32" s="52" t="s">
        <v>64</v>
      </c>
      <c r="C32" s="53" t="s">
        <v>12</v>
      </c>
      <c r="D32" s="53" t="s">
        <v>12</v>
      </c>
      <c r="E32" s="53" t="s">
        <v>12</v>
      </c>
      <c r="F32" s="53" t="s">
        <v>12</v>
      </c>
      <c r="G32" s="53" t="s">
        <v>12</v>
      </c>
      <c r="H32" s="53" t="s">
        <v>12</v>
      </c>
      <c r="I32" s="53" t="s">
        <v>12</v>
      </c>
    </row>
    <row r="33" spans="1:25" ht="12.75" x14ac:dyDescent="0.2">
      <c r="A33" s="52" t="s">
        <v>64</v>
      </c>
      <c r="B33" s="52" t="s">
        <v>65</v>
      </c>
      <c r="C33" s="53" t="s">
        <v>12</v>
      </c>
      <c r="D33" s="53" t="s">
        <v>12</v>
      </c>
      <c r="E33" s="53" t="s">
        <v>12</v>
      </c>
      <c r="F33" s="53" t="s">
        <v>12</v>
      </c>
      <c r="G33" s="53" t="s">
        <v>12</v>
      </c>
      <c r="H33" s="50"/>
      <c r="I33" s="53" t="s">
        <v>12</v>
      </c>
    </row>
    <row r="34" spans="1:25" ht="12.75" x14ac:dyDescent="0.2">
      <c r="A34" s="52" t="s">
        <v>65</v>
      </c>
      <c r="B34" s="52" t="s">
        <v>66</v>
      </c>
      <c r="C34" s="53" t="s">
        <v>12</v>
      </c>
      <c r="D34" s="53" t="s">
        <v>12</v>
      </c>
      <c r="E34" s="53" t="s">
        <v>12</v>
      </c>
      <c r="F34" s="53" t="s">
        <v>12</v>
      </c>
      <c r="G34" s="53" t="s">
        <v>12</v>
      </c>
      <c r="H34" s="50"/>
      <c r="I34" s="53" t="s">
        <v>12</v>
      </c>
    </row>
    <row r="35" spans="1:25" ht="12.75" x14ac:dyDescent="0.2">
      <c r="A35" s="52" t="s">
        <v>66</v>
      </c>
      <c r="B35" s="52" t="s">
        <v>67</v>
      </c>
      <c r="C35" s="53" t="s">
        <v>12</v>
      </c>
      <c r="D35" s="53" t="s">
        <v>12</v>
      </c>
      <c r="E35" s="53" t="s">
        <v>12</v>
      </c>
      <c r="F35" s="53" t="s">
        <v>12</v>
      </c>
      <c r="G35" s="53" t="s">
        <v>12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12</v>
      </c>
      <c r="D36" s="53" t="s">
        <v>12</v>
      </c>
      <c r="E36" s="53" t="s">
        <v>12</v>
      </c>
      <c r="F36" s="53" t="s">
        <v>12</v>
      </c>
      <c r="G36" s="53" t="s">
        <v>12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1" t="s">
        <v>80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1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12</v>
      </c>
      <c r="I44" s="50"/>
      <c r="K44" s="38" t="s">
        <v>6</v>
      </c>
      <c r="L44" s="54" t="s">
        <v>24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12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0.41515308770108977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12</v>
      </c>
      <c r="I46" s="53" t="s">
        <v>12</v>
      </c>
      <c r="K46" s="55" t="s">
        <v>47</v>
      </c>
      <c r="L46" s="56">
        <f>L41*L45</f>
        <v>20.75765438505449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12</v>
      </c>
      <c r="I47" s="53" t="s">
        <v>12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12</v>
      </c>
      <c r="I48" s="53" t="s">
        <v>12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12</v>
      </c>
      <c r="I49" s="53" t="s">
        <v>12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12</v>
      </c>
      <c r="I50" s="53" t="s">
        <v>12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12</v>
      </c>
      <c r="I51" s="53" t="s">
        <v>12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12</v>
      </c>
      <c r="I52" s="53" t="s">
        <v>12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12</v>
      </c>
      <c r="I53" s="53" t="s">
        <v>12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12</v>
      </c>
      <c r="I54" s="53" t="s">
        <v>12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12</v>
      </c>
      <c r="I55" s="53" t="s">
        <v>12</v>
      </c>
    </row>
    <row r="56" spans="1:9" ht="12.75" x14ac:dyDescent="0.2">
      <c r="A56" s="52" t="s">
        <v>56</v>
      </c>
      <c r="B56" s="52" t="s">
        <v>57</v>
      </c>
      <c r="C56" s="53" t="s">
        <v>12</v>
      </c>
      <c r="D56" s="53" t="s">
        <v>12</v>
      </c>
      <c r="E56" s="53" t="s">
        <v>12</v>
      </c>
      <c r="F56" s="53" t="s">
        <v>12</v>
      </c>
      <c r="G56" s="53" t="s">
        <v>12</v>
      </c>
      <c r="H56" s="53" t="s">
        <v>12</v>
      </c>
      <c r="I56" s="53" t="s">
        <v>12</v>
      </c>
    </row>
    <row r="57" spans="1:9" ht="12.75" x14ac:dyDescent="0.2">
      <c r="A57" s="52" t="s">
        <v>57</v>
      </c>
      <c r="B57" s="52" t="s">
        <v>58</v>
      </c>
      <c r="C57" s="53" t="s">
        <v>12</v>
      </c>
      <c r="D57" s="53" t="s">
        <v>12</v>
      </c>
      <c r="E57" s="53" t="s">
        <v>12</v>
      </c>
      <c r="F57" s="53" t="s">
        <v>12</v>
      </c>
      <c r="G57" s="53" t="s">
        <v>12</v>
      </c>
      <c r="H57" s="53" t="s">
        <v>12</v>
      </c>
      <c r="I57" s="53" t="s">
        <v>12</v>
      </c>
    </row>
    <row r="58" spans="1:9" ht="12.75" x14ac:dyDescent="0.2">
      <c r="A58" s="52" t="s">
        <v>58</v>
      </c>
      <c r="B58" s="52" t="s">
        <v>59</v>
      </c>
      <c r="C58" s="53" t="s">
        <v>12</v>
      </c>
      <c r="D58" s="53" t="s">
        <v>12</v>
      </c>
      <c r="E58" s="53" t="s">
        <v>12</v>
      </c>
      <c r="F58" s="53" t="s">
        <v>12</v>
      </c>
      <c r="G58" s="53" t="s">
        <v>12</v>
      </c>
      <c r="H58" s="53" t="s">
        <v>12</v>
      </c>
      <c r="I58" s="53" t="s">
        <v>12</v>
      </c>
    </row>
    <row r="59" spans="1:9" ht="12.75" x14ac:dyDescent="0.2">
      <c r="A59" s="52" t="s">
        <v>59</v>
      </c>
      <c r="B59" s="52" t="s">
        <v>60</v>
      </c>
      <c r="C59" s="53" t="s">
        <v>12</v>
      </c>
      <c r="D59" s="53" t="s">
        <v>12</v>
      </c>
      <c r="E59" s="53" t="s">
        <v>12</v>
      </c>
      <c r="F59" s="53" t="s">
        <v>12</v>
      </c>
      <c r="G59" s="53" t="s">
        <v>12</v>
      </c>
      <c r="H59" s="53" t="s">
        <v>12</v>
      </c>
      <c r="I59" s="53" t="s">
        <v>12</v>
      </c>
    </row>
    <row r="60" spans="1:9" ht="12.75" x14ac:dyDescent="0.2">
      <c r="A60" s="52" t="s">
        <v>60</v>
      </c>
      <c r="B60" s="52" t="s">
        <v>61</v>
      </c>
      <c r="C60" s="53" t="s">
        <v>12</v>
      </c>
      <c r="D60" s="53" t="s">
        <v>12</v>
      </c>
      <c r="E60" s="53" t="s">
        <v>12</v>
      </c>
      <c r="F60" s="53" t="s">
        <v>12</v>
      </c>
      <c r="G60" s="53" t="s">
        <v>12</v>
      </c>
      <c r="H60" s="53" t="s">
        <v>12</v>
      </c>
      <c r="I60" s="53" t="s">
        <v>12</v>
      </c>
    </row>
    <row r="61" spans="1:9" ht="12.75" x14ac:dyDescent="0.2">
      <c r="A61" s="52" t="s">
        <v>61</v>
      </c>
      <c r="B61" s="52" t="s">
        <v>62</v>
      </c>
      <c r="C61" s="53" t="s">
        <v>12</v>
      </c>
      <c r="D61" s="53" t="s">
        <v>12</v>
      </c>
      <c r="E61" s="53" t="s">
        <v>12</v>
      </c>
      <c r="F61" s="53" t="s">
        <v>12</v>
      </c>
      <c r="G61" s="53" t="s">
        <v>12</v>
      </c>
      <c r="H61" s="53" t="s">
        <v>12</v>
      </c>
      <c r="I61" s="53" t="s">
        <v>12</v>
      </c>
    </row>
    <row r="62" spans="1:9" ht="12.75" x14ac:dyDescent="0.2">
      <c r="A62" s="52" t="s">
        <v>62</v>
      </c>
      <c r="B62" s="52" t="s">
        <v>63</v>
      </c>
      <c r="C62" s="53" t="s">
        <v>12</v>
      </c>
      <c r="D62" s="53" t="s">
        <v>12</v>
      </c>
      <c r="E62" s="53" t="s">
        <v>12</v>
      </c>
      <c r="F62" s="53" t="s">
        <v>12</v>
      </c>
      <c r="G62" s="53" t="s">
        <v>12</v>
      </c>
      <c r="H62" s="53" t="s">
        <v>12</v>
      </c>
      <c r="I62" s="53" t="s">
        <v>12</v>
      </c>
    </row>
    <row r="63" spans="1:9" ht="12.75" x14ac:dyDescent="0.2">
      <c r="A63" s="52" t="s">
        <v>63</v>
      </c>
      <c r="B63" s="52" t="s">
        <v>64</v>
      </c>
      <c r="C63" s="53" t="s">
        <v>12</v>
      </c>
      <c r="D63" s="53" t="s">
        <v>12</v>
      </c>
      <c r="E63" s="53" t="s">
        <v>12</v>
      </c>
      <c r="F63" s="53" t="s">
        <v>12</v>
      </c>
      <c r="G63" s="53" t="s">
        <v>12</v>
      </c>
      <c r="H63" s="53" t="s">
        <v>12</v>
      </c>
      <c r="I63" s="53" t="s">
        <v>12</v>
      </c>
    </row>
    <row r="64" spans="1:9" ht="12.75" x14ac:dyDescent="0.2">
      <c r="A64" s="52" t="s">
        <v>64</v>
      </c>
      <c r="B64" s="52" t="s">
        <v>65</v>
      </c>
      <c r="C64" s="53" t="s">
        <v>12</v>
      </c>
      <c r="D64" s="53" t="s">
        <v>12</v>
      </c>
      <c r="E64" s="53" t="s">
        <v>12</v>
      </c>
      <c r="F64" s="53" t="s">
        <v>12</v>
      </c>
      <c r="G64" s="53" t="s">
        <v>12</v>
      </c>
      <c r="H64" s="50"/>
      <c r="I64" s="53" t="s">
        <v>12</v>
      </c>
    </row>
    <row r="65" spans="1:25" ht="12.75" x14ac:dyDescent="0.2">
      <c r="A65" s="52" t="s">
        <v>65</v>
      </c>
      <c r="B65" s="52" t="s">
        <v>66</v>
      </c>
      <c r="C65" s="53" t="s">
        <v>12</v>
      </c>
      <c r="D65" s="53" t="s">
        <v>12</v>
      </c>
      <c r="E65" s="53" t="s">
        <v>12</v>
      </c>
      <c r="F65" s="53" t="s">
        <v>12</v>
      </c>
      <c r="G65" s="53" t="s">
        <v>12</v>
      </c>
      <c r="H65" s="50"/>
      <c r="I65" s="53" t="s">
        <v>12</v>
      </c>
    </row>
    <row r="66" spans="1:25" ht="12.75" x14ac:dyDescent="0.2">
      <c r="A66" s="52" t="s">
        <v>66</v>
      </c>
      <c r="B66" s="52" t="s">
        <v>67</v>
      </c>
      <c r="C66" s="53" t="s">
        <v>12</v>
      </c>
      <c r="D66" s="53" t="s">
        <v>12</v>
      </c>
      <c r="E66" s="53" t="s">
        <v>12</v>
      </c>
      <c r="F66" s="53" t="s">
        <v>12</v>
      </c>
      <c r="G66" s="53" t="s">
        <v>12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12</v>
      </c>
      <c r="D67" s="53" t="s">
        <v>12</v>
      </c>
      <c r="E67" s="53" t="s">
        <v>12</v>
      </c>
      <c r="F67" s="53" t="s">
        <v>12</v>
      </c>
      <c r="G67" s="53" t="s">
        <v>12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6" t="s">
        <v>82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1" t="s">
        <v>1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1" t="s">
        <v>16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3" t="s">
        <v>12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3" t="s">
        <v>12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1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3" t="s">
        <v>12</v>
      </c>
      <c r="I77" s="53" t="s">
        <v>12</v>
      </c>
      <c r="K77" s="55" t="s">
        <v>47</v>
      </c>
      <c r="L77" s="56">
        <f>L72*L76</f>
        <v>50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3" t="s">
        <v>12</v>
      </c>
      <c r="I78" s="53" t="s">
        <v>12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3" t="s">
        <v>12</v>
      </c>
      <c r="I79" s="53" t="s">
        <v>12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3" t="s">
        <v>12</v>
      </c>
      <c r="I80" s="53" t="s">
        <v>12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3" t="s">
        <v>12</v>
      </c>
      <c r="I81" s="53" t="s">
        <v>12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3" t="s">
        <v>12</v>
      </c>
      <c r="I82" s="53" t="s">
        <v>12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3" t="s">
        <v>12</v>
      </c>
      <c r="I83" s="53" t="s">
        <v>12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3" t="s">
        <v>12</v>
      </c>
      <c r="I84" s="53" t="s">
        <v>12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3" t="s">
        <v>12</v>
      </c>
      <c r="I85" s="53" t="s">
        <v>12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3" t="s">
        <v>12</v>
      </c>
      <c r="I86" s="53" t="s">
        <v>12</v>
      </c>
    </row>
    <row r="87" spans="1:9" ht="12.75" x14ac:dyDescent="0.2">
      <c r="A87" s="52" t="s">
        <v>56</v>
      </c>
      <c r="B87" s="52" t="s">
        <v>57</v>
      </c>
      <c r="C87" s="53" t="s">
        <v>12</v>
      </c>
      <c r="D87" s="53" t="s">
        <v>12</v>
      </c>
      <c r="E87" s="53" t="s">
        <v>12</v>
      </c>
      <c r="F87" s="53" t="s">
        <v>12</v>
      </c>
      <c r="G87" s="53" t="s">
        <v>12</v>
      </c>
      <c r="H87" s="53" t="s">
        <v>12</v>
      </c>
      <c r="I87" s="53" t="s">
        <v>12</v>
      </c>
    </row>
    <row r="88" spans="1:9" ht="12.75" x14ac:dyDescent="0.2">
      <c r="A88" s="52" t="s">
        <v>57</v>
      </c>
      <c r="B88" s="52" t="s">
        <v>58</v>
      </c>
      <c r="C88" s="53" t="s">
        <v>12</v>
      </c>
      <c r="D88" s="53" t="s">
        <v>12</v>
      </c>
      <c r="E88" s="53" t="s">
        <v>12</v>
      </c>
      <c r="F88" s="53" t="s">
        <v>12</v>
      </c>
      <c r="G88" s="53" t="s">
        <v>12</v>
      </c>
      <c r="H88" s="53" t="s">
        <v>12</v>
      </c>
      <c r="I88" s="53" t="s">
        <v>12</v>
      </c>
    </row>
    <row r="89" spans="1:9" ht="12.75" x14ac:dyDescent="0.2">
      <c r="A89" s="52" t="s">
        <v>58</v>
      </c>
      <c r="B89" s="52" t="s">
        <v>59</v>
      </c>
      <c r="C89" s="53" t="s">
        <v>12</v>
      </c>
      <c r="D89" s="53" t="s">
        <v>12</v>
      </c>
      <c r="E89" s="53" t="s">
        <v>12</v>
      </c>
      <c r="F89" s="53" t="s">
        <v>12</v>
      </c>
      <c r="G89" s="53" t="s">
        <v>12</v>
      </c>
      <c r="H89" s="53" t="s">
        <v>12</v>
      </c>
      <c r="I89" s="53" t="s">
        <v>12</v>
      </c>
    </row>
    <row r="90" spans="1:9" ht="12.75" x14ac:dyDescent="0.2">
      <c r="A90" s="52" t="s">
        <v>59</v>
      </c>
      <c r="B90" s="52" t="s">
        <v>60</v>
      </c>
      <c r="C90" s="53" t="s">
        <v>12</v>
      </c>
      <c r="D90" s="53" t="s">
        <v>12</v>
      </c>
      <c r="E90" s="53" t="s">
        <v>12</v>
      </c>
      <c r="F90" s="53" t="s">
        <v>12</v>
      </c>
      <c r="G90" s="53" t="s">
        <v>12</v>
      </c>
      <c r="H90" s="53" t="s">
        <v>12</v>
      </c>
      <c r="I90" s="53" t="s">
        <v>12</v>
      </c>
    </row>
    <row r="91" spans="1:9" ht="12.75" x14ac:dyDescent="0.2">
      <c r="A91" s="52" t="s">
        <v>60</v>
      </c>
      <c r="B91" s="52" t="s">
        <v>61</v>
      </c>
      <c r="C91" s="53" t="s">
        <v>12</v>
      </c>
      <c r="D91" s="53" t="s">
        <v>12</v>
      </c>
      <c r="E91" s="53" t="s">
        <v>12</v>
      </c>
      <c r="F91" s="53" t="s">
        <v>12</v>
      </c>
      <c r="G91" s="53" t="s">
        <v>12</v>
      </c>
      <c r="H91" s="53" t="s">
        <v>12</v>
      </c>
      <c r="I91" s="53" t="s">
        <v>12</v>
      </c>
    </row>
    <row r="92" spans="1:9" ht="12.75" x14ac:dyDescent="0.2">
      <c r="A92" s="52" t="s">
        <v>61</v>
      </c>
      <c r="B92" s="52" t="s">
        <v>62</v>
      </c>
      <c r="C92" s="53" t="s">
        <v>12</v>
      </c>
      <c r="D92" s="53" t="s">
        <v>12</v>
      </c>
      <c r="E92" s="53" t="s">
        <v>12</v>
      </c>
      <c r="F92" s="53" t="s">
        <v>12</v>
      </c>
      <c r="G92" s="53" t="s">
        <v>12</v>
      </c>
      <c r="H92" s="53" t="s">
        <v>12</v>
      </c>
      <c r="I92" s="53" t="s">
        <v>12</v>
      </c>
    </row>
    <row r="93" spans="1:9" ht="12.75" x14ac:dyDescent="0.2">
      <c r="A93" s="52" t="s">
        <v>62</v>
      </c>
      <c r="B93" s="52" t="s">
        <v>63</v>
      </c>
      <c r="C93" s="53" t="s">
        <v>12</v>
      </c>
      <c r="D93" s="53" t="s">
        <v>12</v>
      </c>
      <c r="E93" s="53" t="s">
        <v>12</v>
      </c>
      <c r="F93" s="53" t="s">
        <v>12</v>
      </c>
      <c r="G93" s="53" t="s">
        <v>12</v>
      </c>
      <c r="H93" s="53" t="s">
        <v>12</v>
      </c>
      <c r="I93" s="53" t="s">
        <v>12</v>
      </c>
    </row>
    <row r="94" spans="1:9" ht="12.75" x14ac:dyDescent="0.2">
      <c r="A94" s="52" t="s">
        <v>63</v>
      </c>
      <c r="B94" s="52" t="s">
        <v>64</v>
      </c>
      <c r="C94" s="53" t="s">
        <v>12</v>
      </c>
      <c r="D94" s="53" t="s">
        <v>12</v>
      </c>
      <c r="E94" s="53" t="s">
        <v>12</v>
      </c>
      <c r="F94" s="53" t="s">
        <v>12</v>
      </c>
      <c r="G94" s="53" t="s">
        <v>12</v>
      </c>
      <c r="H94" s="53" t="s">
        <v>12</v>
      </c>
      <c r="I94" s="53" t="s">
        <v>12</v>
      </c>
    </row>
    <row r="95" spans="1:9" ht="12.75" x14ac:dyDescent="0.2">
      <c r="A95" s="52" t="s">
        <v>64</v>
      </c>
      <c r="B95" s="52" t="s">
        <v>65</v>
      </c>
      <c r="C95" s="53" t="s">
        <v>12</v>
      </c>
      <c r="D95" s="53" t="s">
        <v>12</v>
      </c>
      <c r="E95" s="53" t="s">
        <v>12</v>
      </c>
      <c r="F95" s="53" t="s">
        <v>12</v>
      </c>
      <c r="G95" s="53" t="s">
        <v>12</v>
      </c>
      <c r="H95" s="50"/>
      <c r="I95" s="53" t="s">
        <v>12</v>
      </c>
    </row>
    <row r="96" spans="1:9" ht="12.75" x14ac:dyDescent="0.2">
      <c r="A96" s="52" t="s">
        <v>65</v>
      </c>
      <c r="B96" s="52" t="s">
        <v>66</v>
      </c>
      <c r="C96" s="53" t="s">
        <v>12</v>
      </c>
      <c r="D96" s="53" t="s">
        <v>12</v>
      </c>
      <c r="E96" s="53" t="s">
        <v>12</v>
      </c>
      <c r="F96" s="53" t="s">
        <v>12</v>
      </c>
      <c r="G96" s="53" t="s">
        <v>12</v>
      </c>
      <c r="H96" s="50"/>
      <c r="I96" s="53" t="s">
        <v>12</v>
      </c>
    </row>
    <row r="97" spans="1:9" ht="12.75" x14ac:dyDescent="0.2">
      <c r="A97" s="52" t="s">
        <v>66</v>
      </c>
      <c r="B97" s="52" t="s">
        <v>67</v>
      </c>
      <c r="C97" s="53" t="s">
        <v>12</v>
      </c>
      <c r="D97" s="53" t="s">
        <v>12</v>
      </c>
      <c r="E97" s="53" t="s">
        <v>12</v>
      </c>
      <c r="F97" s="53" t="s">
        <v>12</v>
      </c>
      <c r="G97" s="53" t="s">
        <v>12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3" t="s">
        <v>12</v>
      </c>
      <c r="D98" s="53" t="s">
        <v>12</v>
      </c>
      <c r="E98" s="53" t="s">
        <v>12</v>
      </c>
      <c r="F98" s="53" t="s">
        <v>12</v>
      </c>
      <c r="G98" s="53" t="s">
        <v>12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1671" priority="1" operator="equal">
      <formula>"Am. fotball"</formula>
    </cfRule>
  </conditionalFormatting>
  <conditionalFormatting sqref="C11:I38 C42:I69 C73:I100">
    <cfRule type="containsText" dxfId="1670" priority="2" operator="containsText" text="Baseball">
      <formula>NOT(ISERROR(SEARCH(("Baseball"),(C11))))</formula>
    </cfRule>
  </conditionalFormatting>
  <conditionalFormatting sqref="C11:I38 C42:I69 C73:I100">
    <cfRule type="cellIs" dxfId="1669" priority="3" operator="equal">
      <formula>"Cricket"</formula>
    </cfRule>
  </conditionalFormatting>
  <conditionalFormatting sqref="C11:I38 C42:I69 C73:I100">
    <cfRule type="cellIs" dxfId="1668" priority="4" operator="equal">
      <formula>"Fotball"</formula>
    </cfRule>
  </conditionalFormatting>
  <conditionalFormatting sqref="C11:I38 C42:I69 C73:I100">
    <cfRule type="cellIs" dxfId="1667" priority="5" operator="equal">
      <formula>"Friidrett"</formula>
    </cfRule>
  </conditionalFormatting>
  <conditionalFormatting sqref="C11:I38 C42:I69 C73:I100">
    <cfRule type="cellIs" dxfId="1666" priority="6" operator="equal">
      <formula>"Lacrosse"</formula>
    </cfRule>
  </conditionalFormatting>
  <conditionalFormatting sqref="C11:I38 C42:I69 C73:I100">
    <cfRule type="cellIs" dxfId="1665" priority="7" operator="equal">
      <formula>"Landhockey"</formula>
    </cfRule>
  </conditionalFormatting>
  <conditionalFormatting sqref="C11:I38 C42:I69 C73:I100">
    <cfRule type="cellIs" dxfId="1664" priority="8" operator="equal">
      <formula>"Rugby"</formula>
    </cfRule>
  </conditionalFormatting>
  <conditionalFormatting sqref="C11:I38 C42:I69 C73:I100">
    <cfRule type="cellIs" dxfId="1663" priority="9" operator="equal">
      <formula>"Tennis"</formula>
    </cfRule>
  </conditionalFormatting>
  <conditionalFormatting sqref="C11:I38 C42:I69 C73:I100">
    <cfRule type="cellIs" dxfId="1662" priority="10" operator="equal">
      <formula>"OBIK"</formula>
    </cfRule>
  </conditionalFormatting>
  <conditionalFormatting sqref="C11:I38 C42:I69 C73:I100">
    <cfRule type="containsText" dxfId="1661" priority="11" operator="containsText" text="tiltak">
      <formula>NOT(ISERROR(SEARCH(("tiltak"),(C11))))</formula>
    </cfRule>
  </conditionalFormatting>
  <conditionalFormatting sqref="G3:G7">
    <cfRule type="cellIs" dxfId="1660" priority="12" operator="greaterThan">
      <formula>0</formula>
    </cfRule>
  </conditionalFormatting>
  <conditionalFormatting sqref="H3:H7">
    <cfRule type="cellIs" dxfId="1659" priority="13" operator="greaterThan">
      <formula>0</formula>
    </cfRule>
  </conditionalFormatting>
  <conditionalFormatting sqref="I3:I7">
    <cfRule type="cellIs" dxfId="1658" priority="14" operator="greaterThan">
      <formula>0</formula>
    </cfRule>
  </conditionalFormatting>
  <conditionalFormatting sqref="J3:J7">
    <cfRule type="cellIs" dxfId="1657" priority="15" operator="greaterThan">
      <formula>0</formula>
    </cfRule>
  </conditionalFormatting>
  <conditionalFormatting sqref="K3:K7">
    <cfRule type="cellIs" dxfId="1656" priority="16" operator="greaterThan">
      <formula>0</formula>
    </cfRule>
  </conditionalFormatting>
  <conditionalFormatting sqref="L3:L7">
    <cfRule type="cellIs" dxfId="1655" priority="17" operator="greaterThan">
      <formula>0</formula>
    </cfRule>
  </conditionalFormatting>
  <conditionalFormatting sqref="M3:M7">
    <cfRule type="cellIs" dxfId="1654" priority="18" operator="greaterThan">
      <formula>0</formula>
    </cfRule>
  </conditionalFormatting>
  <conditionalFormatting sqref="N3:N7">
    <cfRule type="cellIs" dxfId="1653" priority="19" operator="greaterThan">
      <formula>0</formula>
    </cfRule>
  </conditionalFormatting>
  <conditionalFormatting sqref="O3:O7">
    <cfRule type="cellIs" dxfId="1652" priority="20" operator="greaterThan">
      <formula>0</formula>
    </cfRule>
  </conditionalFormatting>
  <conditionalFormatting sqref="P3:P7">
    <cfRule type="cellIs" dxfId="1651" priority="21" operator="greaterThan">
      <formula>0</formula>
    </cfRule>
  </conditionalFormatting>
  <conditionalFormatting sqref="Q3:Q7">
    <cfRule type="cellIs" dxfId="1650" priority="22" operator="greaterThan">
      <formula>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Løren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Løren KG7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234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235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670" priority="1" operator="equal">
      <formula>"Am. fotball"</formula>
    </cfRule>
  </conditionalFormatting>
  <conditionalFormatting sqref="C11:I38 C42:I69">
    <cfRule type="containsText" dxfId="669" priority="2" operator="containsText" text="Baseball">
      <formula>NOT(ISERROR(SEARCH(("Baseball"),(C11))))</formula>
    </cfRule>
  </conditionalFormatting>
  <conditionalFormatting sqref="C11:I38 C42:I69">
    <cfRule type="cellIs" dxfId="668" priority="3" operator="equal">
      <formula>"Cricket"</formula>
    </cfRule>
  </conditionalFormatting>
  <conditionalFormatting sqref="C11:I38 C42:I69">
    <cfRule type="cellIs" dxfId="667" priority="4" operator="equal">
      <formula>"Fotball"</formula>
    </cfRule>
  </conditionalFormatting>
  <conditionalFormatting sqref="C11:I38 C42:I69">
    <cfRule type="cellIs" dxfId="666" priority="5" operator="equal">
      <formula>"Friidrett"</formula>
    </cfRule>
  </conditionalFormatting>
  <conditionalFormatting sqref="C11:I38 C42:I69">
    <cfRule type="cellIs" dxfId="665" priority="6" operator="equal">
      <formula>"Lacrosse"</formula>
    </cfRule>
  </conditionalFormatting>
  <conditionalFormatting sqref="C11:I38 C42:I69">
    <cfRule type="cellIs" dxfId="664" priority="7" operator="equal">
      <formula>"Landhockey"</formula>
    </cfRule>
  </conditionalFormatting>
  <conditionalFormatting sqref="C11:I38 C42:I69">
    <cfRule type="cellIs" dxfId="663" priority="8" operator="equal">
      <formula>"Rugby"</formula>
    </cfRule>
  </conditionalFormatting>
  <conditionalFormatting sqref="C11:I38 C42:I69">
    <cfRule type="cellIs" dxfId="662" priority="9" operator="equal">
      <formula>"Tennis"</formula>
    </cfRule>
  </conditionalFormatting>
  <conditionalFormatting sqref="C11:I38 C42:I69">
    <cfRule type="cellIs" dxfId="661" priority="10" operator="equal">
      <formula>"OBIK"</formula>
    </cfRule>
  </conditionalFormatting>
  <conditionalFormatting sqref="C11:I38 C42:I69">
    <cfRule type="containsText" dxfId="660" priority="11" operator="containsText" text="tiltak">
      <formula>NOT(ISERROR(SEARCH(("tiltak"),(C11))))</formula>
    </cfRule>
  </conditionalFormatting>
  <conditionalFormatting sqref="G3:G7">
    <cfRule type="cellIs" dxfId="659" priority="12" operator="greaterThan">
      <formula>0</formula>
    </cfRule>
  </conditionalFormatting>
  <conditionalFormatting sqref="H3:H7">
    <cfRule type="cellIs" dxfId="658" priority="13" operator="greaterThan">
      <formula>0</formula>
    </cfRule>
  </conditionalFormatting>
  <conditionalFormatting sqref="I3:I7">
    <cfRule type="cellIs" dxfId="657" priority="14" operator="greaterThan">
      <formula>0</formula>
    </cfRule>
  </conditionalFormatting>
  <conditionalFormatting sqref="J3:J7">
    <cfRule type="cellIs" dxfId="656" priority="15" operator="greaterThan">
      <formula>0</formula>
    </cfRule>
  </conditionalFormatting>
  <conditionalFormatting sqref="K3:K7">
    <cfRule type="cellIs" dxfId="655" priority="16" operator="greaterThan">
      <formula>0</formula>
    </cfRule>
  </conditionalFormatting>
  <conditionalFormatting sqref="L3:L7">
    <cfRule type="cellIs" dxfId="654" priority="17" operator="greaterThan">
      <formula>0</formula>
    </cfRule>
  </conditionalFormatting>
  <conditionalFormatting sqref="M3:M7">
    <cfRule type="cellIs" dxfId="653" priority="18" operator="greaterThan">
      <formula>0</formula>
    </cfRule>
  </conditionalFormatting>
  <conditionalFormatting sqref="N3:N7">
    <cfRule type="cellIs" dxfId="652" priority="19" operator="greaterThan">
      <formula>0</formula>
    </cfRule>
  </conditionalFormatting>
  <conditionalFormatting sqref="O3:O7">
    <cfRule type="cellIs" dxfId="651" priority="20" operator="greaterThan">
      <formula>0</formula>
    </cfRule>
  </conditionalFormatting>
  <conditionalFormatting sqref="P3:P7">
    <cfRule type="cellIs" dxfId="650" priority="21" operator="greaterThan">
      <formula>0</formula>
    </cfRule>
  </conditionalFormatting>
  <conditionalFormatting sqref="Q3:Q7">
    <cfRule type="cellIs" dxfId="649" priority="22" operator="greaterThan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Manglerud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Manglerud KG7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238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240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648" priority="1" operator="equal">
      <formula>"Am. fotball"</formula>
    </cfRule>
  </conditionalFormatting>
  <conditionalFormatting sqref="C11:I38 C42:I69">
    <cfRule type="containsText" dxfId="647" priority="2" operator="containsText" text="Baseball">
      <formula>NOT(ISERROR(SEARCH(("Baseball"),(C11))))</formula>
    </cfRule>
  </conditionalFormatting>
  <conditionalFormatting sqref="C11:I38 C42:I69">
    <cfRule type="cellIs" dxfId="646" priority="3" operator="equal">
      <formula>"Cricket"</formula>
    </cfRule>
  </conditionalFormatting>
  <conditionalFormatting sqref="C11:I38 C42:I69">
    <cfRule type="cellIs" dxfId="645" priority="4" operator="equal">
      <formula>"Fotball"</formula>
    </cfRule>
  </conditionalFormatting>
  <conditionalFormatting sqref="C11:I38 C42:I69">
    <cfRule type="cellIs" dxfId="644" priority="5" operator="equal">
      <formula>"Friidrett"</formula>
    </cfRule>
  </conditionalFormatting>
  <conditionalFormatting sqref="C11:I38 C42:I69">
    <cfRule type="cellIs" dxfId="643" priority="6" operator="equal">
      <formula>"Lacrosse"</formula>
    </cfRule>
  </conditionalFormatting>
  <conditionalFormatting sqref="C11:I38 C42:I69">
    <cfRule type="cellIs" dxfId="642" priority="7" operator="equal">
      <formula>"Landhockey"</formula>
    </cfRule>
  </conditionalFormatting>
  <conditionalFormatting sqref="C11:I38 C42:I69">
    <cfRule type="cellIs" dxfId="641" priority="8" operator="equal">
      <formula>"Rugby"</formula>
    </cfRule>
  </conditionalFormatting>
  <conditionalFormatting sqref="C11:I38 C42:I69">
    <cfRule type="cellIs" dxfId="640" priority="9" operator="equal">
      <formula>"Tennis"</formula>
    </cfRule>
  </conditionalFormatting>
  <conditionalFormatting sqref="C11:I38 C42:I69">
    <cfRule type="cellIs" dxfId="639" priority="10" operator="equal">
      <formula>"OBIK"</formula>
    </cfRule>
  </conditionalFormatting>
  <conditionalFormatting sqref="C11:I38 C42:I69">
    <cfRule type="containsText" dxfId="638" priority="11" operator="containsText" text="tiltak">
      <formula>NOT(ISERROR(SEARCH(("tiltak"),(C11))))</formula>
    </cfRule>
  </conditionalFormatting>
  <conditionalFormatting sqref="G3:G7">
    <cfRule type="cellIs" dxfId="637" priority="12" operator="greaterThan">
      <formula>0</formula>
    </cfRule>
  </conditionalFormatting>
  <conditionalFormatting sqref="H3:H7">
    <cfRule type="cellIs" dxfId="636" priority="13" operator="greaterThan">
      <formula>0</formula>
    </cfRule>
  </conditionalFormatting>
  <conditionalFormatting sqref="I3:I7">
    <cfRule type="cellIs" dxfId="635" priority="14" operator="greaterThan">
      <formula>0</formula>
    </cfRule>
  </conditionalFormatting>
  <conditionalFormatting sqref="J3:J7">
    <cfRule type="cellIs" dxfId="634" priority="15" operator="greaterThan">
      <formula>0</formula>
    </cfRule>
  </conditionalFormatting>
  <conditionalFormatting sqref="K3:K7">
    <cfRule type="cellIs" dxfId="633" priority="16" operator="greaterThan">
      <formula>0</formula>
    </cfRule>
  </conditionalFormatting>
  <conditionalFormatting sqref="L3:L7">
    <cfRule type="cellIs" dxfId="632" priority="17" operator="greaterThan">
      <formula>0</formula>
    </cfRule>
  </conditionalFormatting>
  <conditionalFormatting sqref="M3:M7">
    <cfRule type="cellIs" dxfId="631" priority="18" operator="greaterThan">
      <formula>0</formula>
    </cfRule>
  </conditionalFormatting>
  <conditionalFormatting sqref="N3:N7">
    <cfRule type="cellIs" dxfId="630" priority="19" operator="greaterThan">
      <formula>0</formula>
    </cfRule>
  </conditionalFormatting>
  <conditionalFormatting sqref="O3:O7">
    <cfRule type="cellIs" dxfId="629" priority="20" operator="greaterThan">
      <formula>0</formula>
    </cfRule>
  </conditionalFormatting>
  <conditionalFormatting sqref="P3:P7">
    <cfRule type="cellIs" dxfId="628" priority="21" operator="greaterThan">
      <formula>0</formula>
    </cfRule>
  </conditionalFormatting>
  <conditionalFormatting sqref="Q3:Q7">
    <cfRule type="cellIs" dxfId="627" priority="22" operator="greaterThan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Marienlyst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239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626" priority="1" operator="equal">
      <formula>"Am. fotball"</formula>
    </cfRule>
  </conditionalFormatting>
  <conditionalFormatting sqref="C11:I38">
    <cfRule type="containsText" dxfId="625" priority="2" operator="containsText" text="Baseball">
      <formula>NOT(ISERROR(SEARCH(("Baseball"),(C11))))</formula>
    </cfRule>
  </conditionalFormatting>
  <conditionalFormatting sqref="C11:I38">
    <cfRule type="cellIs" dxfId="624" priority="3" operator="equal">
      <formula>"Cricket"</formula>
    </cfRule>
  </conditionalFormatting>
  <conditionalFormatting sqref="C11:I38">
    <cfRule type="cellIs" dxfId="623" priority="4" operator="equal">
      <formula>"Fotball"</formula>
    </cfRule>
  </conditionalFormatting>
  <conditionalFormatting sqref="C11:I38">
    <cfRule type="cellIs" dxfId="622" priority="5" operator="equal">
      <formula>"Friidrett"</formula>
    </cfRule>
  </conditionalFormatting>
  <conditionalFormatting sqref="C11:I38">
    <cfRule type="cellIs" dxfId="621" priority="6" operator="equal">
      <formula>"Lacrosse"</formula>
    </cfRule>
  </conditionalFormatting>
  <conditionalFormatting sqref="C11:I38">
    <cfRule type="cellIs" dxfId="620" priority="7" operator="equal">
      <formula>"Landhockey"</formula>
    </cfRule>
  </conditionalFormatting>
  <conditionalFormatting sqref="C11:I38">
    <cfRule type="cellIs" dxfId="619" priority="8" operator="equal">
      <formula>"Rugby"</formula>
    </cfRule>
  </conditionalFormatting>
  <conditionalFormatting sqref="C11:I38">
    <cfRule type="cellIs" dxfId="618" priority="9" operator="equal">
      <formula>"Tennis"</formula>
    </cfRule>
  </conditionalFormatting>
  <conditionalFormatting sqref="C11:I38">
    <cfRule type="cellIs" dxfId="617" priority="10" operator="equal">
      <formula>"OBIK"</formula>
    </cfRule>
  </conditionalFormatting>
  <conditionalFormatting sqref="C11:I38">
    <cfRule type="containsText" dxfId="616" priority="11" operator="containsText" text="tiltak">
      <formula>NOT(ISERROR(SEARCH(("tiltak"),(C11))))</formula>
    </cfRule>
  </conditionalFormatting>
  <conditionalFormatting sqref="G3:G7">
    <cfRule type="cellIs" dxfId="615" priority="12" operator="greaterThan">
      <formula>0</formula>
    </cfRule>
  </conditionalFormatting>
  <conditionalFormatting sqref="H3:H7">
    <cfRule type="cellIs" dxfId="614" priority="13" operator="greaterThan">
      <formula>0</formula>
    </cfRule>
  </conditionalFormatting>
  <conditionalFormatting sqref="I3:I7">
    <cfRule type="cellIs" dxfId="613" priority="14" operator="greaterThan">
      <formula>0</formula>
    </cfRule>
  </conditionalFormatting>
  <conditionalFormatting sqref="J3:J7">
    <cfRule type="cellIs" dxfId="612" priority="15" operator="greaterThan">
      <formula>0</formula>
    </cfRule>
  </conditionalFormatting>
  <conditionalFormatting sqref="K3:K7">
    <cfRule type="cellIs" dxfId="611" priority="16" operator="greaterThan">
      <formula>0</formula>
    </cfRule>
  </conditionalFormatting>
  <conditionalFormatting sqref="L3:L7">
    <cfRule type="cellIs" dxfId="610" priority="17" operator="greaterThan">
      <formula>0</formula>
    </cfRule>
  </conditionalFormatting>
  <conditionalFormatting sqref="M3:M7">
    <cfRule type="cellIs" dxfId="609" priority="18" operator="greaterThan">
      <formula>0</formula>
    </cfRule>
  </conditionalFormatting>
  <conditionalFormatting sqref="N3:N7">
    <cfRule type="cellIs" dxfId="608" priority="19" operator="greaterThan">
      <formula>0</formula>
    </cfRule>
  </conditionalFormatting>
  <conditionalFormatting sqref="O3:O7">
    <cfRule type="cellIs" dxfId="607" priority="20" operator="greaterThan">
      <formula>0</formula>
    </cfRule>
  </conditionalFormatting>
  <conditionalFormatting sqref="P3:P7">
    <cfRule type="cellIs" dxfId="606" priority="21" operator="greaterThan">
      <formula>0</formula>
    </cfRule>
  </conditionalFormatting>
  <conditionalFormatting sqref="Q3:Q7">
    <cfRule type="cellIs" dxfId="605" priority="22" operator="greaterThan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Merkantilbanen N9</v>
      </c>
      <c r="B3" s="67"/>
      <c r="C3" s="67"/>
      <c r="D3" s="38" t="str">
        <f>L11</f>
        <v>9er</v>
      </c>
      <c r="E3" s="38" t="str">
        <f>L12</f>
        <v>Nei</v>
      </c>
      <c r="F3" s="39" t="str">
        <f>L13</f>
        <v>Naturgress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6.9192181283514955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6.9192181283514955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1" t="s">
        <v>242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24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0.13838436256702991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6.9192181283514955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604" priority="1" operator="equal">
      <formula>"Am. fotball"</formula>
    </cfRule>
  </conditionalFormatting>
  <conditionalFormatting sqref="C11:I38">
    <cfRule type="containsText" dxfId="603" priority="2" operator="containsText" text="Baseball">
      <formula>NOT(ISERROR(SEARCH(("Baseball"),(C11))))</formula>
    </cfRule>
  </conditionalFormatting>
  <conditionalFormatting sqref="C11:I38">
    <cfRule type="cellIs" dxfId="602" priority="3" operator="equal">
      <formula>"Cricket"</formula>
    </cfRule>
  </conditionalFormatting>
  <conditionalFormatting sqref="C11:I38">
    <cfRule type="cellIs" dxfId="601" priority="4" operator="equal">
      <formula>"Fotball"</formula>
    </cfRule>
  </conditionalFormatting>
  <conditionalFormatting sqref="C11:I38">
    <cfRule type="cellIs" dxfId="600" priority="5" operator="equal">
      <formula>"Friidrett"</formula>
    </cfRule>
  </conditionalFormatting>
  <conditionalFormatting sqref="C11:I38">
    <cfRule type="cellIs" dxfId="599" priority="6" operator="equal">
      <formula>"Lacrosse"</formula>
    </cfRule>
  </conditionalFormatting>
  <conditionalFormatting sqref="C11:I38">
    <cfRule type="cellIs" dxfId="598" priority="7" operator="equal">
      <formula>"Landhockey"</formula>
    </cfRule>
  </conditionalFormatting>
  <conditionalFormatting sqref="C11:I38">
    <cfRule type="cellIs" dxfId="597" priority="8" operator="equal">
      <formula>"Rugby"</formula>
    </cfRule>
  </conditionalFormatting>
  <conditionalFormatting sqref="C11:I38">
    <cfRule type="cellIs" dxfId="596" priority="9" operator="equal">
      <formula>"Tennis"</formula>
    </cfRule>
  </conditionalFormatting>
  <conditionalFormatting sqref="C11:I38">
    <cfRule type="cellIs" dxfId="595" priority="10" operator="equal">
      <formula>"OBIK"</formula>
    </cfRule>
  </conditionalFormatting>
  <conditionalFormatting sqref="C11:I38">
    <cfRule type="containsText" dxfId="594" priority="11" operator="containsText" text="tiltak">
      <formula>NOT(ISERROR(SEARCH(("tiltak"),(C11))))</formula>
    </cfRule>
  </conditionalFormatting>
  <conditionalFormatting sqref="G3:G7">
    <cfRule type="cellIs" dxfId="593" priority="12" operator="greaterThan">
      <formula>0</formula>
    </cfRule>
  </conditionalFormatting>
  <conditionalFormatting sqref="H3:H7">
    <cfRule type="cellIs" dxfId="592" priority="13" operator="greaterThan">
      <formula>0</formula>
    </cfRule>
  </conditionalFormatting>
  <conditionalFormatting sqref="I3:I7">
    <cfRule type="cellIs" dxfId="591" priority="14" operator="greaterThan">
      <formula>0</formula>
    </cfRule>
  </conditionalFormatting>
  <conditionalFormatting sqref="J3:J7">
    <cfRule type="cellIs" dxfId="590" priority="15" operator="greaterThan">
      <formula>0</formula>
    </cfRule>
  </conditionalFormatting>
  <conditionalFormatting sqref="K3:K7">
    <cfRule type="cellIs" dxfId="589" priority="16" operator="greaterThan">
      <formula>0</formula>
    </cfRule>
  </conditionalFormatting>
  <conditionalFormatting sqref="L3:L7">
    <cfRule type="cellIs" dxfId="588" priority="17" operator="greaterThan">
      <formula>0</formula>
    </cfRule>
  </conditionalFormatting>
  <conditionalFormatting sqref="M3:M7">
    <cfRule type="cellIs" dxfId="587" priority="18" operator="greaterThan">
      <formula>0</formula>
    </cfRule>
  </conditionalFormatting>
  <conditionalFormatting sqref="N3:N7">
    <cfRule type="cellIs" dxfId="586" priority="19" operator="greaterThan">
      <formula>0</formula>
    </cfRule>
  </conditionalFormatting>
  <conditionalFormatting sqref="O3:O7">
    <cfRule type="cellIs" dxfId="585" priority="20" operator="greaterThan">
      <formula>0</formula>
    </cfRule>
  </conditionalFormatting>
  <conditionalFormatting sqref="P3:P7">
    <cfRule type="cellIs" dxfId="584" priority="21" operator="greaterThan">
      <formula>0</formula>
    </cfRule>
  </conditionalFormatting>
  <conditionalFormatting sqref="Q3:Q7">
    <cfRule type="cellIs" dxfId="583" priority="22" operator="greaterThan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Monolitten KG5</v>
      </c>
      <c r="B3" s="67"/>
      <c r="C3" s="67"/>
      <c r="D3" s="38" t="str">
        <f>L11</f>
        <v>5er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6.25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6.25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244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0.125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6.25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582" priority="1" operator="equal">
      <formula>"Am. fotball"</formula>
    </cfRule>
  </conditionalFormatting>
  <conditionalFormatting sqref="C11:I38">
    <cfRule type="containsText" dxfId="581" priority="2" operator="containsText" text="Baseball">
      <formula>NOT(ISERROR(SEARCH(("Baseball"),(C11))))</formula>
    </cfRule>
  </conditionalFormatting>
  <conditionalFormatting sqref="C11:I38">
    <cfRule type="cellIs" dxfId="580" priority="3" operator="equal">
      <formula>"Cricket"</formula>
    </cfRule>
  </conditionalFormatting>
  <conditionalFormatting sqref="C11:I38">
    <cfRule type="cellIs" dxfId="579" priority="4" operator="equal">
      <formula>"Fotball"</formula>
    </cfRule>
  </conditionalFormatting>
  <conditionalFormatting sqref="C11:I38">
    <cfRule type="cellIs" dxfId="578" priority="5" operator="equal">
      <formula>"Friidrett"</formula>
    </cfRule>
  </conditionalFormatting>
  <conditionalFormatting sqref="C11:I38">
    <cfRule type="cellIs" dxfId="577" priority="6" operator="equal">
      <formula>"Lacrosse"</formula>
    </cfRule>
  </conditionalFormatting>
  <conditionalFormatting sqref="C11:I38">
    <cfRule type="cellIs" dxfId="576" priority="7" operator="equal">
      <formula>"Landhockey"</formula>
    </cfRule>
  </conditionalFormatting>
  <conditionalFormatting sqref="C11:I38">
    <cfRule type="cellIs" dxfId="575" priority="8" operator="equal">
      <formula>"Rugby"</formula>
    </cfRule>
  </conditionalFormatting>
  <conditionalFormatting sqref="C11:I38">
    <cfRule type="cellIs" dxfId="574" priority="9" operator="equal">
      <formula>"Tennis"</formula>
    </cfRule>
  </conditionalFormatting>
  <conditionalFormatting sqref="C11:I38">
    <cfRule type="cellIs" dxfId="573" priority="10" operator="equal">
      <formula>"OBIK"</formula>
    </cfRule>
  </conditionalFormatting>
  <conditionalFormatting sqref="C11:I38">
    <cfRule type="containsText" dxfId="572" priority="11" operator="containsText" text="tiltak">
      <formula>NOT(ISERROR(SEARCH(("tiltak"),(C11))))</formula>
    </cfRule>
  </conditionalFormatting>
  <conditionalFormatting sqref="G3:G7">
    <cfRule type="cellIs" dxfId="571" priority="12" operator="greaterThan">
      <formula>0</formula>
    </cfRule>
  </conditionalFormatting>
  <conditionalFormatting sqref="H3:H7">
    <cfRule type="cellIs" dxfId="570" priority="13" operator="greaterThan">
      <formula>0</formula>
    </cfRule>
  </conditionalFormatting>
  <conditionalFormatting sqref="I3:I7">
    <cfRule type="cellIs" dxfId="569" priority="14" operator="greaterThan">
      <formula>0</formula>
    </cfRule>
  </conditionalFormatting>
  <conditionalFormatting sqref="J3:J7">
    <cfRule type="cellIs" dxfId="568" priority="15" operator="greaterThan">
      <formula>0</formula>
    </cfRule>
  </conditionalFormatting>
  <conditionalFormatting sqref="K3:K7">
    <cfRule type="cellIs" dxfId="567" priority="16" operator="greaterThan">
      <formula>0</formula>
    </cfRule>
  </conditionalFormatting>
  <conditionalFormatting sqref="L3:L7">
    <cfRule type="cellIs" dxfId="566" priority="17" operator="greaterThan">
      <formula>0</formula>
    </cfRule>
  </conditionalFormatting>
  <conditionalFormatting sqref="M3:M7">
    <cfRule type="cellIs" dxfId="565" priority="18" operator="greaterThan">
      <formula>0</formula>
    </cfRule>
  </conditionalFormatting>
  <conditionalFormatting sqref="N3:N7">
    <cfRule type="cellIs" dxfId="564" priority="19" operator="greaterThan">
      <formula>0</formula>
    </cfRule>
  </conditionalFormatting>
  <conditionalFormatting sqref="O3:O7">
    <cfRule type="cellIs" dxfId="563" priority="20" operator="greaterThan">
      <formula>0</formula>
    </cfRule>
  </conditionalFormatting>
  <conditionalFormatting sqref="P3:P7">
    <cfRule type="cellIs" dxfId="562" priority="21" operator="greaterThan">
      <formula>0</formula>
    </cfRule>
  </conditionalFormatting>
  <conditionalFormatting sqref="Q3:Q7">
    <cfRule type="cellIs" dxfId="561" priority="22" operator="greaterThan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topLeftCell="D31" workbookViewId="0">
      <selection activeCell="S60" sqref="S60"/>
    </sheetView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Mortensrud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Mortensrud Landhockey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30</v>
      </c>
      <c r="K4" s="42">
        <f t="shared" si="1"/>
        <v>0</v>
      </c>
      <c r="L4" s="42">
        <f t="shared" si="1"/>
        <v>0</v>
      </c>
      <c r="M4" s="42">
        <f t="shared" si="1"/>
        <v>3.333333333333333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Mortenstud G7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Grus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8.3333333333333321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88.333333333333329</v>
      </c>
      <c r="K7" s="46">
        <f t="shared" si="4"/>
        <v>0</v>
      </c>
      <c r="L7" s="46">
        <f t="shared" si="4"/>
        <v>0</v>
      </c>
      <c r="M7" s="46">
        <f t="shared" si="4"/>
        <v>3.333333333333333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247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251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80" t="s">
        <v>336</v>
      </c>
      <c r="O40" s="69"/>
      <c r="P40" s="69"/>
      <c r="Q40" s="69"/>
      <c r="R40" s="69"/>
      <c r="S40" s="69"/>
      <c r="T40" s="69"/>
      <c r="U40" s="69"/>
      <c r="V40" s="70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  <c r="N41" s="48" t="s">
        <v>30</v>
      </c>
      <c r="O41" s="48" t="s">
        <v>31</v>
      </c>
      <c r="P41" s="48" t="s">
        <v>32</v>
      </c>
      <c r="Q41" s="48" t="s">
        <v>33</v>
      </c>
      <c r="R41" s="48" t="s">
        <v>34</v>
      </c>
      <c r="S41" s="48" t="s">
        <v>35</v>
      </c>
      <c r="T41" s="48" t="s">
        <v>36</v>
      </c>
      <c r="U41" s="48" t="s">
        <v>37</v>
      </c>
      <c r="V41" s="48" t="s">
        <v>38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  <c r="N42" s="52" t="s">
        <v>40</v>
      </c>
      <c r="O42" s="52" t="s">
        <v>41</v>
      </c>
      <c r="P42" s="50"/>
      <c r="Q42" s="50"/>
      <c r="R42" s="50"/>
      <c r="S42" s="50"/>
      <c r="T42" s="50"/>
      <c r="U42" s="50"/>
      <c r="V42" s="50"/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  <c r="N43" s="52" t="s">
        <v>41</v>
      </c>
      <c r="O43" s="52" t="s">
        <v>42</v>
      </c>
      <c r="P43" s="50"/>
      <c r="Q43" s="50"/>
      <c r="R43" s="50"/>
      <c r="S43" s="50"/>
      <c r="T43" s="50"/>
      <c r="U43" s="50"/>
      <c r="V43" s="50"/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  <c r="N44" s="52" t="s">
        <v>42</v>
      </c>
      <c r="O44" s="52" t="s">
        <v>43</v>
      </c>
      <c r="P44" s="50"/>
      <c r="Q44" s="50"/>
      <c r="R44" s="50"/>
      <c r="S44" s="50"/>
      <c r="T44" s="50"/>
      <c r="U44" s="59" t="s">
        <v>11</v>
      </c>
      <c r="V44" s="50"/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0.66666666666666663</v>
      </c>
      <c r="N45" s="52" t="s">
        <v>43</v>
      </c>
      <c r="O45" s="52" t="s">
        <v>44</v>
      </c>
      <c r="P45" s="50"/>
      <c r="Q45" s="50"/>
      <c r="R45" s="50"/>
      <c r="S45" s="50"/>
      <c r="T45" s="50"/>
      <c r="U45" s="59" t="s">
        <v>11</v>
      </c>
      <c r="V45" s="50"/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33.333333333333329</v>
      </c>
      <c r="N46" s="52" t="s">
        <v>44</v>
      </c>
      <c r="O46" s="52" t="s">
        <v>46</v>
      </c>
      <c r="P46" s="50"/>
      <c r="Q46" s="50"/>
      <c r="R46" s="50"/>
      <c r="S46" s="50"/>
      <c r="T46" s="50"/>
      <c r="U46" s="59" t="s">
        <v>11</v>
      </c>
      <c r="V46" s="59" t="s">
        <v>11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  <c r="N47" s="52" t="s">
        <v>46</v>
      </c>
      <c r="O47" s="52" t="s">
        <v>48</v>
      </c>
      <c r="P47" s="50"/>
      <c r="Q47" s="50"/>
      <c r="R47" s="50"/>
      <c r="S47" s="50"/>
      <c r="T47" s="50"/>
      <c r="U47" s="59" t="s">
        <v>11</v>
      </c>
      <c r="V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  <c r="N48" s="52" t="s">
        <v>48</v>
      </c>
      <c r="O48" s="52" t="s">
        <v>49</v>
      </c>
      <c r="P48" s="50"/>
      <c r="Q48" s="50"/>
      <c r="R48" s="50"/>
      <c r="S48" s="50"/>
      <c r="T48" s="50"/>
      <c r="U48" s="59" t="s">
        <v>11</v>
      </c>
      <c r="V48" s="59" t="s">
        <v>11</v>
      </c>
    </row>
    <row r="49" spans="1:22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  <c r="N49" s="52" t="s">
        <v>49</v>
      </c>
      <c r="O49" s="52" t="s">
        <v>50</v>
      </c>
      <c r="P49" s="50"/>
      <c r="Q49" s="50"/>
      <c r="R49" s="50"/>
      <c r="S49" s="50"/>
      <c r="T49" s="50"/>
      <c r="U49" s="59" t="s">
        <v>11</v>
      </c>
      <c r="V49" s="59" t="s">
        <v>11</v>
      </c>
    </row>
    <row r="50" spans="1:22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  <c r="N50" s="52" t="s">
        <v>50</v>
      </c>
      <c r="O50" s="52" t="s">
        <v>51</v>
      </c>
      <c r="P50" s="50"/>
      <c r="Q50" s="50"/>
      <c r="R50" s="50"/>
      <c r="S50" s="50"/>
      <c r="T50" s="50"/>
      <c r="U50" s="59" t="s">
        <v>11</v>
      </c>
      <c r="V50" s="59" t="s">
        <v>11</v>
      </c>
    </row>
    <row r="51" spans="1:22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  <c r="N51" s="52" t="s">
        <v>51</v>
      </c>
      <c r="O51" s="52" t="s">
        <v>52</v>
      </c>
      <c r="P51" s="50"/>
      <c r="Q51" s="50"/>
      <c r="R51" s="50"/>
      <c r="S51" s="50"/>
      <c r="T51" s="50"/>
      <c r="U51" s="59" t="s">
        <v>11</v>
      </c>
      <c r="V51" s="59" t="s">
        <v>11</v>
      </c>
    </row>
    <row r="52" spans="1:22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  <c r="N52" s="52" t="s">
        <v>52</v>
      </c>
      <c r="O52" s="52" t="s">
        <v>53</v>
      </c>
      <c r="P52" s="50"/>
      <c r="Q52" s="50"/>
      <c r="R52" s="50"/>
      <c r="S52" s="50"/>
      <c r="T52" s="50"/>
      <c r="U52" s="59" t="s">
        <v>11</v>
      </c>
      <c r="V52" s="59" t="s">
        <v>11</v>
      </c>
    </row>
    <row r="53" spans="1:22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  <c r="N53" s="52" t="s">
        <v>53</v>
      </c>
      <c r="O53" s="52" t="s">
        <v>54</v>
      </c>
      <c r="P53" s="50"/>
      <c r="Q53" s="50"/>
      <c r="R53" s="50"/>
      <c r="S53" s="50"/>
      <c r="T53" s="50"/>
      <c r="U53" s="59" t="s">
        <v>11</v>
      </c>
      <c r="V53" s="59" t="s">
        <v>11</v>
      </c>
    </row>
    <row r="54" spans="1:22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  <c r="N54" s="52" t="s">
        <v>54</v>
      </c>
      <c r="O54" s="52" t="s">
        <v>55</v>
      </c>
      <c r="P54" s="50"/>
      <c r="Q54" s="50"/>
      <c r="R54" s="50"/>
      <c r="S54" s="50"/>
      <c r="T54" s="50"/>
      <c r="U54" s="59" t="s">
        <v>11</v>
      </c>
      <c r="V54" s="59" t="s">
        <v>11</v>
      </c>
    </row>
    <row r="55" spans="1:22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  <c r="N55" s="52" t="s">
        <v>55</v>
      </c>
      <c r="O55" s="52" t="s">
        <v>56</v>
      </c>
      <c r="P55" s="50"/>
      <c r="Q55" s="50"/>
      <c r="R55" s="50"/>
      <c r="S55" s="50"/>
      <c r="T55" s="50"/>
      <c r="U55" s="59" t="s">
        <v>11</v>
      </c>
      <c r="V55" s="59" t="s">
        <v>11</v>
      </c>
    </row>
    <row r="56" spans="1:22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  <c r="N56" s="52" t="s">
        <v>56</v>
      </c>
      <c r="O56" s="52" t="s">
        <v>57</v>
      </c>
      <c r="P56" s="59" t="s">
        <v>11</v>
      </c>
      <c r="Q56" s="59" t="s">
        <v>11</v>
      </c>
      <c r="R56" s="59" t="s">
        <v>11</v>
      </c>
      <c r="S56" s="59" t="s">
        <v>11</v>
      </c>
      <c r="T56" s="59" t="s">
        <v>11</v>
      </c>
      <c r="U56" s="59" t="s">
        <v>11</v>
      </c>
      <c r="V56" s="59" t="s">
        <v>11</v>
      </c>
    </row>
    <row r="57" spans="1:22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  <c r="N57" s="52" t="s">
        <v>57</v>
      </c>
      <c r="O57" s="52" t="s">
        <v>58</v>
      </c>
      <c r="P57" s="59" t="s">
        <v>11</v>
      </c>
      <c r="Q57" s="59" t="s">
        <v>11</v>
      </c>
      <c r="R57" s="59" t="s">
        <v>11</v>
      </c>
      <c r="S57" s="59" t="s">
        <v>11</v>
      </c>
      <c r="T57" s="59" t="s">
        <v>11</v>
      </c>
      <c r="U57" s="59" t="s">
        <v>11</v>
      </c>
      <c r="V57" s="59" t="s">
        <v>11</v>
      </c>
    </row>
    <row r="58" spans="1:22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  <c r="N58" s="52" t="s">
        <v>58</v>
      </c>
      <c r="O58" s="52" t="s">
        <v>59</v>
      </c>
      <c r="P58" s="59" t="s">
        <v>11</v>
      </c>
      <c r="Q58" s="59" t="s">
        <v>11</v>
      </c>
      <c r="R58" s="59" t="s">
        <v>11</v>
      </c>
      <c r="S58" s="59" t="s">
        <v>11</v>
      </c>
      <c r="T58" s="59" t="s">
        <v>11</v>
      </c>
      <c r="U58" s="59" t="s">
        <v>11</v>
      </c>
      <c r="V58" s="59" t="s">
        <v>11</v>
      </c>
    </row>
    <row r="59" spans="1:22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  <c r="N59" s="52" t="s">
        <v>59</v>
      </c>
      <c r="O59" s="52" t="s">
        <v>60</v>
      </c>
      <c r="P59" s="59" t="s">
        <v>11</v>
      </c>
      <c r="Q59" s="59" t="s">
        <v>11</v>
      </c>
      <c r="R59" s="59" t="s">
        <v>11</v>
      </c>
      <c r="S59" s="59" t="s">
        <v>11</v>
      </c>
      <c r="T59" s="59" t="s">
        <v>11</v>
      </c>
      <c r="U59" s="59" t="s">
        <v>11</v>
      </c>
      <c r="V59" s="59" t="s">
        <v>11</v>
      </c>
    </row>
    <row r="60" spans="1:22" ht="12.75" x14ac:dyDescent="0.2">
      <c r="A60" s="52" t="s">
        <v>60</v>
      </c>
      <c r="B60" s="52" t="s">
        <v>61</v>
      </c>
      <c r="C60" s="59" t="s">
        <v>11</v>
      </c>
      <c r="D60" s="59" t="s">
        <v>15</v>
      </c>
      <c r="E60" s="59" t="s">
        <v>11</v>
      </c>
      <c r="F60" s="59" t="s">
        <v>15</v>
      </c>
      <c r="G60" s="59" t="s">
        <v>11</v>
      </c>
      <c r="H60" s="59" t="s">
        <v>11</v>
      </c>
      <c r="I60" s="59" t="s">
        <v>11</v>
      </c>
      <c r="N60" s="52" t="s">
        <v>60</v>
      </c>
      <c r="O60" s="52" t="s">
        <v>61</v>
      </c>
      <c r="P60" s="59" t="s">
        <v>11</v>
      </c>
      <c r="Q60" s="64" t="s">
        <v>337</v>
      </c>
      <c r="R60" s="59" t="s">
        <v>11</v>
      </c>
      <c r="S60" s="64" t="s">
        <v>337</v>
      </c>
      <c r="T60" s="59" t="s">
        <v>11</v>
      </c>
      <c r="U60" s="59" t="s">
        <v>11</v>
      </c>
      <c r="V60" s="59" t="s">
        <v>11</v>
      </c>
    </row>
    <row r="61" spans="1:22" ht="12.75" x14ac:dyDescent="0.2">
      <c r="A61" s="52" t="s">
        <v>61</v>
      </c>
      <c r="B61" s="52" t="s">
        <v>62</v>
      </c>
      <c r="C61" s="59" t="s">
        <v>11</v>
      </c>
      <c r="D61" s="59" t="s">
        <v>15</v>
      </c>
      <c r="E61" s="59" t="s">
        <v>11</v>
      </c>
      <c r="F61" s="59" t="s">
        <v>15</v>
      </c>
      <c r="G61" s="59" t="s">
        <v>11</v>
      </c>
      <c r="H61" s="59" t="s">
        <v>11</v>
      </c>
      <c r="I61" s="59" t="s">
        <v>11</v>
      </c>
      <c r="N61" s="52" t="s">
        <v>61</v>
      </c>
      <c r="O61" s="52" t="s">
        <v>62</v>
      </c>
      <c r="P61" s="59" t="s">
        <v>11</v>
      </c>
      <c r="Q61" s="64" t="s">
        <v>337</v>
      </c>
      <c r="R61" s="59" t="s">
        <v>11</v>
      </c>
      <c r="S61" s="64" t="s">
        <v>337</v>
      </c>
      <c r="T61" s="59" t="s">
        <v>11</v>
      </c>
      <c r="U61" s="59" t="s">
        <v>11</v>
      </c>
      <c r="V61" s="59" t="s">
        <v>11</v>
      </c>
    </row>
    <row r="62" spans="1:22" ht="12.75" x14ac:dyDescent="0.2">
      <c r="A62" s="52" t="s">
        <v>62</v>
      </c>
      <c r="B62" s="52" t="s">
        <v>63</v>
      </c>
      <c r="C62" s="59" t="s">
        <v>11</v>
      </c>
      <c r="D62" s="59" t="s">
        <v>15</v>
      </c>
      <c r="E62" s="59" t="s">
        <v>11</v>
      </c>
      <c r="F62" s="59" t="s">
        <v>15</v>
      </c>
      <c r="G62" s="59" t="s">
        <v>11</v>
      </c>
      <c r="H62" s="59" t="s">
        <v>11</v>
      </c>
      <c r="I62" s="59" t="s">
        <v>11</v>
      </c>
      <c r="N62" s="52" t="s">
        <v>62</v>
      </c>
      <c r="O62" s="52" t="s">
        <v>63</v>
      </c>
      <c r="P62" s="59" t="s">
        <v>11</v>
      </c>
      <c r="Q62" s="64" t="s">
        <v>337</v>
      </c>
      <c r="R62" s="59" t="s">
        <v>11</v>
      </c>
      <c r="S62" s="64" t="s">
        <v>337</v>
      </c>
      <c r="T62" s="59" t="s">
        <v>11</v>
      </c>
      <c r="U62" s="59" t="s">
        <v>11</v>
      </c>
      <c r="V62" s="59" t="s">
        <v>11</v>
      </c>
    </row>
    <row r="63" spans="1:22" ht="12.75" x14ac:dyDescent="0.2">
      <c r="A63" s="52" t="s">
        <v>63</v>
      </c>
      <c r="B63" s="52" t="s">
        <v>64</v>
      </c>
      <c r="C63" s="59" t="s">
        <v>11</v>
      </c>
      <c r="D63" s="59" t="s">
        <v>15</v>
      </c>
      <c r="E63" s="59" t="s">
        <v>11</v>
      </c>
      <c r="F63" s="59" t="s">
        <v>15</v>
      </c>
      <c r="G63" s="59" t="s">
        <v>11</v>
      </c>
      <c r="H63" s="59" t="s">
        <v>11</v>
      </c>
      <c r="I63" s="59" t="s">
        <v>11</v>
      </c>
      <c r="N63" s="52" t="s">
        <v>63</v>
      </c>
      <c r="O63" s="52" t="s">
        <v>64</v>
      </c>
      <c r="P63" s="59" t="s">
        <v>11</v>
      </c>
      <c r="Q63" s="64" t="s">
        <v>337</v>
      </c>
      <c r="R63" s="59" t="s">
        <v>11</v>
      </c>
      <c r="S63" s="64" t="s">
        <v>337</v>
      </c>
      <c r="T63" s="59" t="s">
        <v>11</v>
      </c>
      <c r="U63" s="59" t="s">
        <v>11</v>
      </c>
      <c r="V63" s="59" t="s">
        <v>11</v>
      </c>
    </row>
    <row r="64" spans="1:22" ht="12.75" x14ac:dyDescent="0.2">
      <c r="A64" s="52" t="s">
        <v>64</v>
      </c>
      <c r="B64" s="52" t="s">
        <v>65</v>
      </c>
      <c r="C64" s="59" t="s">
        <v>11</v>
      </c>
      <c r="D64" s="59" t="s">
        <v>15</v>
      </c>
      <c r="E64" s="59" t="s">
        <v>11</v>
      </c>
      <c r="F64" s="59" t="s">
        <v>15</v>
      </c>
      <c r="G64" s="59" t="s">
        <v>11</v>
      </c>
      <c r="H64" s="50"/>
      <c r="I64" s="59" t="s">
        <v>11</v>
      </c>
      <c r="N64" s="52" t="s">
        <v>64</v>
      </c>
      <c r="O64" s="52" t="s">
        <v>65</v>
      </c>
      <c r="P64" s="59" t="s">
        <v>11</v>
      </c>
      <c r="Q64" s="64" t="s">
        <v>337</v>
      </c>
      <c r="R64" s="59" t="s">
        <v>11</v>
      </c>
      <c r="S64" s="64" t="s">
        <v>337</v>
      </c>
      <c r="T64" s="59" t="s">
        <v>11</v>
      </c>
      <c r="U64" s="50"/>
      <c r="V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  <c r="N65" s="52" t="s">
        <v>65</v>
      </c>
      <c r="O65" s="52" t="s">
        <v>66</v>
      </c>
      <c r="P65" s="59" t="s">
        <v>11</v>
      </c>
      <c r="Q65" s="59" t="s">
        <v>11</v>
      </c>
      <c r="R65" s="59" t="s">
        <v>11</v>
      </c>
      <c r="S65" s="59" t="s">
        <v>11</v>
      </c>
      <c r="T65" s="59" t="s">
        <v>11</v>
      </c>
      <c r="U65" s="50"/>
      <c r="V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  <c r="N66" s="52" t="s">
        <v>66</v>
      </c>
      <c r="O66" s="52" t="s">
        <v>67</v>
      </c>
      <c r="P66" s="59" t="s">
        <v>11</v>
      </c>
      <c r="Q66" s="59" t="s">
        <v>11</v>
      </c>
      <c r="R66" s="59" t="s">
        <v>11</v>
      </c>
      <c r="S66" s="59" t="s">
        <v>11</v>
      </c>
      <c r="T66" s="59" t="s">
        <v>11</v>
      </c>
      <c r="U66" s="50"/>
      <c r="V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  <c r="N67" s="52" t="s">
        <v>67</v>
      </c>
      <c r="O67" s="52" t="s">
        <v>68</v>
      </c>
      <c r="P67" s="59" t="s">
        <v>11</v>
      </c>
      <c r="Q67" s="59" t="s">
        <v>11</v>
      </c>
      <c r="R67" s="59" t="s">
        <v>11</v>
      </c>
      <c r="S67" s="59" t="s">
        <v>11</v>
      </c>
      <c r="T67" s="59" t="s">
        <v>11</v>
      </c>
      <c r="U67" s="50"/>
      <c r="V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  <c r="N68" s="52" t="s">
        <v>68</v>
      </c>
      <c r="O68" s="52" t="s">
        <v>69</v>
      </c>
      <c r="P68" s="50"/>
      <c r="Q68" s="50"/>
      <c r="R68" s="50"/>
      <c r="S68" s="50"/>
      <c r="T68" s="50"/>
      <c r="U68" s="50"/>
      <c r="V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  <c r="N69" s="52" t="s">
        <v>69</v>
      </c>
      <c r="O69" s="52" t="s">
        <v>70</v>
      </c>
      <c r="P69" s="50"/>
      <c r="Q69" s="50"/>
      <c r="R69" s="50"/>
      <c r="S69" s="50"/>
      <c r="T69" s="50"/>
      <c r="U69" s="50"/>
      <c r="V69" s="50"/>
    </row>
    <row r="71" spans="1:25" ht="22.5" customHeight="1" x14ac:dyDescent="0.25">
      <c r="A71" s="77" t="s">
        <v>254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11</v>
      </c>
      <c r="I75" s="50"/>
      <c r="K75" s="38" t="s">
        <v>6</v>
      </c>
      <c r="L75" s="54" t="s">
        <v>23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11</v>
      </c>
      <c r="I77" s="59" t="s">
        <v>11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11</v>
      </c>
      <c r="I78" s="59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11</v>
      </c>
      <c r="I79" s="59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11</v>
      </c>
      <c r="I80" s="59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11</v>
      </c>
      <c r="I81" s="59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11</v>
      </c>
      <c r="I82" s="59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11</v>
      </c>
      <c r="I83" s="59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11</v>
      </c>
      <c r="I84" s="59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11</v>
      </c>
      <c r="I85" s="59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11</v>
      </c>
      <c r="I86" s="59" t="s">
        <v>11</v>
      </c>
    </row>
    <row r="87" spans="1:9" ht="12.75" x14ac:dyDescent="0.2">
      <c r="A87" s="52" t="s">
        <v>56</v>
      </c>
      <c r="B87" s="52" t="s">
        <v>57</v>
      </c>
      <c r="C87" s="59" t="s">
        <v>11</v>
      </c>
      <c r="D87" s="59" t="s">
        <v>11</v>
      </c>
      <c r="E87" s="59" t="s">
        <v>11</v>
      </c>
      <c r="F87" s="59" t="s">
        <v>11</v>
      </c>
      <c r="G87" s="59" t="s">
        <v>11</v>
      </c>
      <c r="H87" s="59" t="s">
        <v>11</v>
      </c>
      <c r="I87" s="59" t="s">
        <v>11</v>
      </c>
    </row>
    <row r="88" spans="1:9" ht="12.75" x14ac:dyDescent="0.2">
      <c r="A88" s="52" t="s">
        <v>57</v>
      </c>
      <c r="B88" s="52" t="s">
        <v>58</v>
      </c>
      <c r="C88" s="59" t="s">
        <v>11</v>
      </c>
      <c r="D88" s="59" t="s">
        <v>11</v>
      </c>
      <c r="E88" s="59" t="s">
        <v>11</v>
      </c>
      <c r="F88" s="59" t="s">
        <v>11</v>
      </c>
      <c r="G88" s="59" t="s">
        <v>11</v>
      </c>
      <c r="H88" s="59" t="s">
        <v>11</v>
      </c>
      <c r="I88" s="59" t="s">
        <v>11</v>
      </c>
    </row>
    <row r="89" spans="1:9" ht="12.75" x14ac:dyDescent="0.2">
      <c r="A89" s="52" t="s">
        <v>58</v>
      </c>
      <c r="B89" s="52" t="s">
        <v>59</v>
      </c>
      <c r="C89" s="59" t="s">
        <v>11</v>
      </c>
      <c r="D89" s="59" t="s">
        <v>11</v>
      </c>
      <c r="E89" s="59" t="s">
        <v>11</v>
      </c>
      <c r="F89" s="59" t="s">
        <v>11</v>
      </c>
      <c r="G89" s="59" t="s">
        <v>11</v>
      </c>
      <c r="H89" s="59" t="s">
        <v>11</v>
      </c>
      <c r="I89" s="59" t="s">
        <v>11</v>
      </c>
    </row>
    <row r="90" spans="1:9" ht="12.75" x14ac:dyDescent="0.2">
      <c r="A90" s="52" t="s">
        <v>59</v>
      </c>
      <c r="B90" s="52" t="s">
        <v>60</v>
      </c>
      <c r="C90" s="59" t="s">
        <v>11</v>
      </c>
      <c r="D90" s="59" t="s">
        <v>11</v>
      </c>
      <c r="E90" s="59" t="s">
        <v>11</v>
      </c>
      <c r="F90" s="59" t="s">
        <v>11</v>
      </c>
      <c r="G90" s="59" t="s">
        <v>11</v>
      </c>
      <c r="H90" s="59" t="s">
        <v>11</v>
      </c>
      <c r="I90" s="59" t="s">
        <v>11</v>
      </c>
    </row>
    <row r="91" spans="1:9" ht="12.75" x14ac:dyDescent="0.2">
      <c r="A91" s="52" t="s">
        <v>60</v>
      </c>
      <c r="B91" s="52" t="s">
        <v>61</v>
      </c>
      <c r="C91" s="59" t="s">
        <v>11</v>
      </c>
      <c r="D91" s="59" t="s">
        <v>11</v>
      </c>
      <c r="E91" s="59" t="s">
        <v>11</v>
      </c>
      <c r="F91" s="59" t="s">
        <v>11</v>
      </c>
      <c r="G91" s="59" t="s">
        <v>11</v>
      </c>
      <c r="H91" s="59" t="s">
        <v>11</v>
      </c>
      <c r="I91" s="59" t="s">
        <v>11</v>
      </c>
    </row>
    <row r="92" spans="1:9" ht="12.75" x14ac:dyDescent="0.2">
      <c r="A92" s="52" t="s">
        <v>61</v>
      </c>
      <c r="B92" s="52" t="s">
        <v>62</v>
      </c>
      <c r="C92" s="59" t="s">
        <v>11</v>
      </c>
      <c r="D92" s="59" t="s">
        <v>11</v>
      </c>
      <c r="E92" s="59" t="s">
        <v>11</v>
      </c>
      <c r="F92" s="59" t="s">
        <v>11</v>
      </c>
      <c r="G92" s="59" t="s">
        <v>11</v>
      </c>
      <c r="H92" s="59" t="s">
        <v>11</v>
      </c>
      <c r="I92" s="59" t="s">
        <v>11</v>
      </c>
    </row>
    <row r="93" spans="1:9" ht="12.75" x14ac:dyDescent="0.2">
      <c r="A93" s="52" t="s">
        <v>62</v>
      </c>
      <c r="B93" s="52" t="s">
        <v>63</v>
      </c>
      <c r="C93" s="59" t="s">
        <v>11</v>
      </c>
      <c r="D93" s="59" t="s">
        <v>11</v>
      </c>
      <c r="E93" s="59" t="s">
        <v>11</v>
      </c>
      <c r="F93" s="59" t="s">
        <v>11</v>
      </c>
      <c r="G93" s="59" t="s">
        <v>11</v>
      </c>
      <c r="H93" s="59" t="s">
        <v>11</v>
      </c>
      <c r="I93" s="59" t="s">
        <v>11</v>
      </c>
    </row>
    <row r="94" spans="1:9" ht="12.75" x14ac:dyDescent="0.2">
      <c r="A94" s="52" t="s">
        <v>63</v>
      </c>
      <c r="B94" s="52" t="s">
        <v>64</v>
      </c>
      <c r="C94" s="59" t="s">
        <v>11</v>
      </c>
      <c r="D94" s="59" t="s">
        <v>11</v>
      </c>
      <c r="E94" s="59" t="s">
        <v>11</v>
      </c>
      <c r="F94" s="59" t="s">
        <v>11</v>
      </c>
      <c r="G94" s="59" t="s">
        <v>11</v>
      </c>
      <c r="H94" s="59" t="s">
        <v>11</v>
      </c>
      <c r="I94" s="59" t="s">
        <v>11</v>
      </c>
    </row>
    <row r="95" spans="1:9" ht="12.75" x14ac:dyDescent="0.2">
      <c r="A95" s="52" t="s">
        <v>64</v>
      </c>
      <c r="B95" s="52" t="s">
        <v>65</v>
      </c>
      <c r="C95" s="59" t="s">
        <v>11</v>
      </c>
      <c r="D95" s="59" t="s">
        <v>11</v>
      </c>
      <c r="E95" s="59" t="s">
        <v>11</v>
      </c>
      <c r="F95" s="59" t="s">
        <v>11</v>
      </c>
      <c r="G95" s="59" t="s">
        <v>11</v>
      </c>
      <c r="H95" s="50"/>
      <c r="I95" s="59" t="s">
        <v>11</v>
      </c>
    </row>
    <row r="96" spans="1:9" ht="12.75" x14ac:dyDescent="0.2">
      <c r="A96" s="52" t="s">
        <v>65</v>
      </c>
      <c r="B96" s="52" t="s">
        <v>66</v>
      </c>
      <c r="C96" s="59" t="s">
        <v>11</v>
      </c>
      <c r="D96" s="59" t="s">
        <v>11</v>
      </c>
      <c r="E96" s="59" t="s">
        <v>11</v>
      </c>
      <c r="F96" s="59" t="s">
        <v>11</v>
      </c>
      <c r="G96" s="59" t="s">
        <v>11</v>
      </c>
      <c r="H96" s="50"/>
      <c r="I96" s="59" t="s">
        <v>11</v>
      </c>
    </row>
    <row r="97" spans="1:9" ht="12.75" x14ac:dyDescent="0.2">
      <c r="A97" s="52" t="s">
        <v>66</v>
      </c>
      <c r="B97" s="52" t="s">
        <v>67</v>
      </c>
      <c r="C97" s="59" t="s">
        <v>11</v>
      </c>
      <c r="D97" s="59" t="s">
        <v>11</v>
      </c>
      <c r="E97" s="59" t="s">
        <v>11</v>
      </c>
      <c r="F97" s="59" t="s">
        <v>11</v>
      </c>
      <c r="G97" s="59" t="s">
        <v>11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9" t="s">
        <v>11</v>
      </c>
      <c r="D98" s="59" t="s">
        <v>11</v>
      </c>
      <c r="E98" s="59" t="s">
        <v>11</v>
      </c>
      <c r="F98" s="59" t="s">
        <v>11</v>
      </c>
      <c r="G98" s="59" t="s">
        <v>11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1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  <mergeCell ref="N40:V40"/>
  </mergeCells>
  <conditionalFormatting sqref="C11:I38 C42:I69 C73:I100">
    <cfRule type="cellIs" dxfId="560" priority="12" operator="equal">
      <formula>"Am. fotball"</formula>
    </cfRule>
  </conditionalFormatting>
  <conditionalFormatting sqref="C11:I38 C42:I69 C73:I100">
    <cfRule type="containsText" dxfId="559" priority="13" operator="containsText" text="Baseball">
      <formula>NOT(ISERROR(SEARCH(("Baseball"),(C11))))</formula>
    </cfRule>
  </conditionalFormatting>
  <conditionalFormatting sqref="C11:I38 C42:I69 C73:I100">
    <cfRule type="cellIs" dxfId="558" priority="14" operator="equal">
      <formula>"Cricket"</formula>
    </cfRule>
  </conditionalFormatting>
  <conditionalFormatting sqref="C11:I38 C42:I69 C73:I100">
    <cfRule type="cellIs" dxfId="557" priority="15" operator="equal">
      <formula>"Fotball"</formula>
    </cfRule>
  </conditionalFormatting>
  <conditionalFormatting sqref="C11:I38 C42:I69 C73:I100">
    <cfRule type="cellIs" dxfId="556" priority="16" operator="equal">
      <formula>"Friidrett"</formula>
    </cfRule>
  </conditionalFormatting>
  <conditionalFormatting sqref="C11:I38 C42:I69 C73:I100">
    <cfRule type="cellIs" dxfId="555" priority="17" operator="equal">
      <formula>"Lacrosse"</formula>
    </cfRule>
  </conditionalFormatting>
  <conditionalFormatting sqref="C11:I38 C42:I69 C73:I100">
    <cfRule type="cellIs" dxfId="554" priority="18" operator="equal">
      <formula>"Landhockey"</formula>
    </cfRule>
  </conditionalFormatting>
  <conditionalFormatting sqref="C11:I38 C42:I69 C73:I100">
    <cfRule type="cellIs" dxfId="553" priority="19" operator="equal">
      <formula>"Rugby"</formula>
    </cfRule>
  </conditionalFormatting>
  <conditionalFormatting sqref="C11:I38 C42:I69 C73:I100">
    <cfRule type="cellIs" dxfId="552" priority="20" operator="equal">
      <formula>"Tennis"</formula>
    </cfRule>
  </conditionalFormatting>
  <conditionalFormatting sqref="C11:I38 C42:I69 C73:I100">
    <cfRule type="cellIs" dxfId="551" priority="21" operator="equal">
      <formula>"OBIK"</formula>
    </cfRule>
  </conditionalFormatting>
  <conditionalFormatting sqref="C11:I38 C42:I69 C73:I100">
    <cfRule type="containsText" dxfId="550" priority="22" operator="containsText" text="tiltak">
      <formula>NOT(ISERROR(SEARCH(("tiltak"),(C11))))</formula>
    </cfRule>
  </conditionalFormatting>
  <conditionalFormatting sqref="G3:G7">
    <cfRule type="cellIs" dxfId="549" priority="23" operator="greaterThan">
      <formula>0</formula>
    </cfRule>
  </conditionalFormatting>
  <conditionalFormatting sqref="H3:H7">
    <cfRule type="cellIs" dxfId="548" priority="24" operator="greaterThan">
      <formula>0</formula>
    </cfRule>
  </conditionalFormatting>
  <conditionalFormatting sqref="I3:I7">
    <cfRule type="cellIs" dxfId="547" priority="25" operator="greaterThan">
      <formula>0</formula>
    </cfRule>
  </conditionalFormatting>
  <conditionalFormatting sqref="J3:J7">
    <cfRule type="cellIs" dxfId="546" priority="26" operator="greaterThan">
      <formula>0</formula>
    </cfRule>
  </conditionalFormatting>
  <conditionalFormatting sqref="K3:K7">
    <cfRule type="cellIs" dxfId="545" priority="27" operator="greaterThan">
      <formula>0</formula>
    </cfRule>
  </conditionalFormatting>
  <conditionalFormatting sqref="L3:L7">
    <cfRule type="cellIs" dxfId="544" priority="28" operator="greaterThan">
      <formula>0</formula>
    </cfRule>
  </conditionalFormatting>
  <conditionalFormatting sqref="M3:M7">
    <cfRule type="cellIs" dxfId="543" priority="29" operator="greaterThan">
      <formula>0</formula>
    </cfRule>
  </conditionalFormatting>
  <conditionalFormatting sqref="N3:N7">
    <cfRule type="cellIs" dxfId="542" priority="30" operator="greaterThan">
      <formula>0</formula>
    </cfRule>
  </conditionalFormatting>
  <conditionalFormatting sqref="O3:O7">
    <cfRule type="cellIs" dxfId="541" priority="31" operator="greaterThan">
      <formula>0</formula>
    </cfRule>
  </conditionalFormatting>
  <conditionalFormatting sqref="P3:P7">
    <cfRule type="cellIs" dxfId="540" priority="32" operator="greaterThan">
      <formula>0</formula>
    </cfRule>
  </conditionalFormatting>
  <conditionalFormatting sqref="Q3:Q7">
    <cfRule type="cellIs" dxfId="539" priority="33" operator="greaterThan">
      <formula>0</formula>
    </cfRule>
  </conditionalFormatting>
  <conditionalFormatting sqref="P42:V69">
    <cfRule type="cellIs" dxfId="538" priority="1" operator="equal">
      <formula>"Am. fotball"</formula>
    </cfRule>
  </conditionalFormatting>
  <conditionalFormatting sqref="P42:V69">
    <cfRule type="containsText" dxfId="537" priority="2" operator="containsText" text="Baseball">
      <formula>NOT(ISERROR(SEARCH(("Baseball"),(P42))))</formula>
    </cfRule>
  </conditionalFormatting>
  <conditionalFormatting sqref="P42:V69">
    <cfRule type="cellIs" dxfId="536" priority="3" operator="equal">
      <formula>"Cricket"</formula>
    </cfRule>
  </conditionalFormatting>
  <conditionalFormatting sqref="P42:V69">
    <cfRule type="cellIs" dxfId="535" priority="4" operator="equal">
      <formula>"Fotball"</formula>
    </cfRule>
  </conditionalFormatting>
  <conditionalFormatting sqref="P42:V69">
    <cfRule type="cellIs" dxfId="534" priority="5" operator="equal">
      <formula>"Friidrett"</formula>
    </cfRule>
  </conditionalFormatting>
  <conditionalFormatting sqref="P42:V69">
    <cfRule type="cellIs" dxfId="533" priority="6" operator="equal">
      <formula>"Lacrosse"</formula>
    </cfRule>
  </conditionalFormatting>
  <conditionalFormatting sqref="P42:V69">
    <cfRule type="cellIs" dxfId="532" priority="7" operator="equal">
      <formula>"Landhockey"</formula>
    </cfRule>
  </conditionalFormatting>
  <conditionalFormatting sqref="P42:V69">
    <cfRule type="cellIs" dxfId="531" priority="8" operator="equal">
      <formula>"Rugby"</formula>
    </cfRule>
  </conditionalFormatting>
  <conditionalFormatting sqref="P42:V69">
    <cfRule type="cellIs" dxfId="530" priority="9" operator="equal">
      <formula>"Tennis"</formula>
    </cfRule>
  </conditionalFormatting>
  <conditionalFormatting sqref="P42:V69">
    <cfRule type="cellIs" dxfId="529" priority="10" operator="equal">
      <formula>"OBIK"</formula>
    </cfRule>
  </conditionalFormatting>
  <conditionalFormatting sqref="P42:V69">
    <cfRule type="containsText" dxfId="528" priority="11" operator="containsText" text="tiltak">
      <formula>NOT(ISERROR(SEARCH(("tiltak"),(P42))))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Muselunden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Muselunden KG7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249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253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527" priority="1" operator="equal">
      <formula>"Am. fotball"</formula>
    </cfRule>
  </conditionalFormatting>
  <conditionalFormatting sqref="C11:I38 C42:I69">
    <cfRule type="containsText" dxfId="526" priority="2" operator="containsText" text="Baseball">
      <formula>NOT(ISERROR(SEARCH(("Baseball"),(C11))))</formula>
    </cfRule>
  </conditionalFormatting>
  <conditionalFormatting sqref="C11:I38 C42:I69">
    <cfRule type="cellIs" dxfId="525" priority="3" operator="equal">
      <formula>"Cricket"</formula>
    </cfRule>
  </conditionalFormatting>
  <conditionalFormatting sqref="C11:I38 C42:I69">
    <cfRule type="cellIs" dxfId="524" priority="4" operator="equal">
      <formula>"Fotball"</formula>
    </cfRule>
  </conditionalFormatting>
  <conditionalFormatting sqref="C11:I38 C42:I69">
    <cfRule type="cellIs" dxfId="523" priority="5" operator="equal">
      <formula>"Friidrett"</formula>
    </cfRule>
  </conditionalFormatting>
  <conditionalFormatting sqref="C11:I38 C42:I69">
    <cfRule type="cellIs" dxfId="522" priority="6" operator="equal">
      <formula>"Lacrosse"</formula>
    </cfRule>
  </conditionalFormatting>
  <conditionalFormatting sqref="C11:I38 C42:I69">
    <cfRule type="cellIs" dxfId="521" priority="7" operator="equal">
      <formula>"Landhockey"</formula>
    </cfRule>
  </conditionalFormatting>
  <conditionalFormatting sqref="C11:I38 C42:I69">
    <cfRule type="cellIs" dxfId="520" priority="8" operator="equal">
      <formula>"Rugby"</formula>
    </cfRule>
  </conditionalFormatting>
  <conditionalFormatting sqref="C11:I38 C42:I69">
    <cfRule type="cellIs" dxfId="519" priority="9" operator="equal">
      <formula>"Tennis"</formula>
    </cfRule>
  </conditionalFormatting>
  <conditionalFormatting sqref="C11:I38 C42:I69">
    <cfRule type="cellIs" dxfId="518" priority="10" operator="equal">
      <formula>"OBIK"</formula>
    </cfRule>
  </conditionalFormatting>
  <conditionalFormatting sqref="C11:I38 C42:I69">
    <cfRule type="containsText" dxfId="517" priority="11" operator="containsText" text="tiltak">
      <formula>NOT(ISERROR(SEARCH(("tiltak"),(C11))))</formula>
    </cfRule>
  </conditionalFormatting>
  <conditionalFormatting sqref="G3:G7">
    <cfRule type="cellIs" dxfId="516" priority="12" operator="greaterThan">
      <formula>0</formula>
    </cfRule>
  </conditionalFormatting>
  <conditionalFormatting sqref="H3:H7">
    <cfRule type="cellIs" dxfId="515" priority="13" operator="greaterThan">
      <formula>0</formula>
    </cfRule>
  </conditionalFormatting>
  <conditionalFormatting sqref="I3:I7">
    <cfRule type="cellIs" dxfId="514" priority="14" operator="greaterThan">
      <formula>0</formula>
    </cfRule>
  </conditionalFormatting>
  <conditionalFormatting sqref="J3:J7">
    <cfRule type="cellIs" dxfId="513" priority="15" operator="greaterThan">
      <formula>0</formula>
    </cfRule>
  </conditionalFormatting>
  <conditionalFormatting sqref="K3:K7">
    <cfRule type="cellIs" dxfId="512" priority="16" operator="greaterThan">
      <formula>0</formula>
    </cfRule>
  </conditionalFormatting>
  <conditionalFormatting sqref="L3:L7">
    <cfRule type="cellIs" dxfId="511" priority="17" operator="greaterThan">
      <formula>0</formula>
    </cfRule>
  </conditionalFormatting>
  <conditionalFormatting sqref="M3:M7">
    <cfRule type="cellIs" dxfId="510" priority="18" operator="greaterThan">
      <formula>0</formula>
    </cfRule>
  </conditionalFormatting>
  <conditionalFormatting sqref="N3:N7">
    <cfRule type="cellIs" dxfId="509" priority="19" operator="greaterThan">
      <formula>0</formula>
    </cfRule>
  </conditionalFormatting>
  <conditionalFormatting sqref="O3:O7">
    <cfRule type="cellIs" dxfId="508" priority="20" operator="greaterThan">
      <formula>0</formula>
    </cfRule>
  </conditionalFormatting>
  <conditionalFormatting sqref="P3:P7">
    <cfRule type="cellIs" dxfId="507" priority="21" operator="greaterThan">
      <formula>0</formula>
    </cfRule>
  </conditionalFormatting>
  <conditionalFormatting sqref="Q3:Q7">
    <cfRule type="cellIs" dxfId="506" priority="22" operator="greaterThan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Myrerfeltet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Myrerfeltet N11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Naturgress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13.838436256702991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63.838436256702991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250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1" t="s">
        <v>252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24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0.27676872513405981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13.838436256702991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9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9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505" priority="1" operator="equal">
      <formula>"Am. fotball"</formula>
    </cfRule>
  </conditionalFormatting>
  <conditionalFormatting sqref="C11:I38 C42:I69">
    <cfRule type="containsText" dxfId="504" priority="2" operator="containsText" text="Baseball">
      <formula>NOT(ISERROR(SEARCH(("Baseball"),(C11))))</formula>
    </cfRule>
  </conditionalFormatting>
  <conditionalFormatting sqref="C11:I38 C42:I69">
    <cfRule type="cellIs" dxfId="503" priority="3" operator="equal">
      <formula>"Cricket"</formula>
    </cfRule>
  </conditionalFormatting>
  <conditionalFormatting sqref="C11:I38 C42:I69">
    <cfRule type="cellIs" dxfId="502" priority="4" operator="equal">
      <formula>"Fotball"</formula>
    </cfRule>
  </conditionalFormatting>
  <conditionalFormatting sqref="C11:I38 C42:I69">
    <cfRule type="cellIs" dxfId="501" priority="5" operator="equal">
      <formula>"Friidrett"</formula>
    </cfRule>
  </conditionalFormatting>
  <conditionalFormatting sqref="C11:I38 C42:I69">
    <cfRule type="cellIs" dxfId="500" priority="6" operator="equal">
      <formula>"Lacrosse"</formula>
    </cfRule>
  </conditionalFormatting>
  <conditionalFormatting sqref="C11:I38 C42:I69">
    <cfRule type="cellIs" dxfId="499" priority="7" operator="equal">
      <formula>"Landhockey"</formula>
    </cfRule>
  </conditionalFormatting>
  <conditionalFormatting sqref="C11:I38 C42:I69">
    <cfRule type="cellIs" dxfId="498" priority="8" operator="equal">
      <formula>"Rugby"</formula>
    </cfRule>
  </conditionalFormatting>
  <conditionalFormatting sqref="C11:I38 C42:I69">
    <cfRule type="cellIs" dxfId="497" priority="9" operator="equal">
      <formula>"Tennis"</formula>
    </cfRule>
  </conditionalFormatting>
  <conditionalFormatting sqref="C11:I38 C42:I69">
    <cfRule type="cellIs" dxfId="496" priority="10" operator="equal">
      <formula>"OBIK"</formula>
    </cfRule>
  </conditionalFormatting>
  <conditionalFormatting sqref="C11:I38 C42:I69">
    <cfRule type="containsText" dxfId="495" priority="11" operator="containsText" text="tiltak">
      <formula>NOT(ISERROR(SEARCH(("tiltak"),(C11))))</formula>
    </cfRule>
  </conditionalFormatting>
  <conditionalFormatting sqref="G3:G7">
    <cfRule type="cellIs" dxfId="494" priority="12" operator="greaterThan">
      <formula>0</formula>
    </cfRule>
  </conditionalFormatting>
  <conditionalFormatting sqref="H3:H7">
    <cfRule type="cellIs" dxfId="493" priority="13" operator="greaterThan">
      <formula>0</formula>
    </cfRule>
  </conditionalFormatting>
  <conditionalFormatting sqref="I3:I7">
    <cfRule type="cellIs" dxfId="492" priority="14" operator="greaterThan">
      <formula>0</formula>
    </cfRule>
  </conditionalFormatting>
  <conditionalFormatting sqref="J3:J7">
    <cfRule type="cellIs" dxfId="491" priority="15" operator="greaterThan">
      <formula>0</formula>
    </cfRule>
  </conditionalFormatting>
  <conditionalFormatting sqref="K3:K7">
    <cfRule type="cellIs" dxfId="490" priority="16" operator="greaterThan">
      <formula>0</formula>
    </cfRule>
  </conditionalFormatting>
  <conditionalFormatting sqref="L3:L7">
    <cfRule type="cellIs" dxfId="489" priority="17" operator="greaterThan">
      <formula>0</formula>
    </cfRule>
  </conditionalFormatting>
  <conditionalFormatting sqref="M3:M7">
    <cfRule type="cellIs" dxfId="488" priority="18" operator="greaterThan">
      <formula>0</formula>
    </cfRule>
  </conditionalFormatting>
  <conditionalFormatting sqref="N3:N7">
    <cfRule type="cellIs" dxfId="487" priority="19" operator="greaterThan">
      <formula>0</formula>
    </cfRule>
  </conditionalFormatting>
  <conditionalFormatting sqref="O3:O7">
    <cfRule type="cellIs" dxfId="486" priority="20" operator="greaterThan">
      <formula>0</formula>
    </cfRule>
  </conditionalFormatting>
  <conditionalFormatting sqref="P3:P7">
    <cfRule type="cellIs" dxfId="485" priority="21" operator="greaterThan">
      <formula>0</formula>
    </cfRule>
  </conditionalFormatting>
  <conditionalFormatting sqref="Q3:Q7">
    <cfRule type="cellIs" dxfId="484" priority="22" operator="greaterThan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Nordjordet KG5</v>
      </c>
      <c r="B3" s="67"/>
      <c r="C3" s="67"/>
      <c r="D3" s="38" t="str">
        <f>L11</f>
        <v>5er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4.1666666666666661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4.1666666666666661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258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8.3333333333333329E-2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4.1666666666666661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483" priority="1" operator="equal">
      <formula>"Am. fotball"</formula>
    </cfRule>
  </conditionalFormatting>
  <conditionalFormatting sqref="C11:I38">
    <cfRule type="containsText" dxfId="482" priority="2" operator="containsText" text="Baseball">
      <formula>NOT(ISERROR(SEARCH(("Baseball"),(C11))))</formula>
    </cfRule>
  </conditionalFormatting>
  <conditionalFormatting sqref="C11:I38">
    <cfRule type="cellIs" dxfId="481" priority="3" operator="equal">
      <formula>"Cricket"</formula>
    </cfRule>
  </conditionalFormatting>
  <conditionalFormatting sqref="C11:I38">
    <cfRule type="cellIs" dxfId="480" priority="4" operator="equal">
      <formula>"Fotball"</formula>
    </cfRule>
  </conditionalFormatting>
  <conditionalFormatting sqref="C11:I38">
    <cfRule type="cellIs" dxfId="479" priority="5" operator="equal">
      <formula>"Friidrett"</formula>
    </cfRule>
  </conditionalFormatting>
  <conditionalFormatting sqref="C11:I38">
    <cfRule type="cellIs" dxfId="478" priority="6" operator="equal">
      <formula>"Lacrosse"</formula>
    </cfRule>
  </conditionalFormatting>
  <conditionalFormatting sqref="C11:I38">
    <cfRule type="cellIs" dxfId="477" priority="7" operator="equal">
      <formula>"Landhockey"</formula>
    </cfRule>
  </conditionalFormatting>
  <conditionalFormatting sqref="C11:I38">
    <cfRule type="cellIs" dxfId="476" priority="8" operator="equal">
      <formula>"Rugby"</formula>
    </cfRule>
  </conditionalFormatting>
  <conditionalFormatting sqref="C11:I38">
    <cfRule type="cellIs" dxfId="475" priority="9" operator="equal">
      <formula>"Tennis"</formula>
    </cfRule>
  </conditionalFormatting>
  <conditionalFormatting sqref="C11:I38">
    <cfRule type="cellIs" dxfId="474" priority="10" operator="equal">
      <formula>"OBIK"</formula>
    </cfRule>
  </conditionalFormatting>
  <conditionalFormatting sqref="C11:I38">
    <cfRule type="containsText" dxfId="473" priority="11" operator="containsText" text="tiltak">
      <formula>NOT(ISERROR(SEARCH(("tiltak"),(C11))))</formula>
    </cfRule>
  </conditionalFormatting>
  <conditionalFormatting sqref="G3:G7">
    <cfRule type="cellIs" dxfId="472" priority="12" operator="greaterThan">
      <formula>0</formula>
    </cfRule>
  </conditionalFormatting>
  <conditionalFormatting sqref="H3:H7">
    <cfRule type="cellIs" dxfId="471" priority="13" operator="greaterThan">
      <formula>0</formula>
    </cfRule>
  </conditionalFormatting>
  <conditionalFormatting sqref="I3:I7">
    <cfRule type="cellIs" dxfId="470" priority="14" operator="greaterThan">
      <formula>0</formula>
    </cfRule>
  </conditionalFormatting>
  <conditionalFormatting sqref="J3:J7">
    <cfRule type="cellIs" dxfId="469" priority="15" operator="greaterThan">
      <formula>0</formula>
    </cfRule>
  </conditionalFormatting>
  <conditionalFormatting sqref="K3:K7">
    <cfRule type="cellIs" dxfId="468" priority="16" operator="greaterThan">
      <formula>0</formula>
    </cfRule>
  </conditionalFormatting>
  <conditionalFormatting sqref="L3:L7">
    <cfRule type="cellIs" dxfId="467" priority="17" operator="greaterThan">
      <formula>0</formula>
    </cfRule>
  </conditionalFormatting>
  <conditionalFormatting sqref="M3:M7">
    <cfRule type="cellIs" dxfId="466" priority="18" operator="greaterThan">
      <formula>0</formula>
    </cfRule>
  </conditionalFormatting>
  <conditionalFormatting sqref="N3:N7">
    <cfRule type="cellIs" dxfId="465" priority="19" operator="greaterThan">
      <formula>0</formula>
    </cfRule>
  </conditionalFormatting>
  <conditionalFormatting sqref="O3:O7">
    <cfRule type="cellIs" dxfId="464" priority="20" operator="greaterThan">
      <formula>0</formula>
    </cfRule>
  </conditionalFormatting>
  <conditionalFormatting sqref="P3:P7">
    <cfRule type="cellIs" dxfId="463" priority="21" operator="greaterThan">
      <formula>0</formula>
    </cfRule>
  </conditionalFormatting>
  <conditionalFormatting sqref="Q3:Q7">
    <cfRule type="cellIs" dxfId="462" priority="22" operator="greaterThan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Nordre Åsen KG11-1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Nordre Åsen KG11-2</v>
      </c>
      <c r="B4" s="67"/>
      <c r="C4" s="67"/>
      <c r="D4" s="38" t="str">
        <f>L43</f>
        <v>11er</v>
      </c>
      <c r="E4" s="38" t="str">
        <f>L44</f>
        <v>Ja</v>
      </c>
      <c r="F4" s="39" t="str">
        <f>L45</f>
        <v>Kunstgress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Nordre Åsen N11</v>
      </c>
      <c r="B5" s="67"/>
      <c r="C5" s="67"/>
      <c r="D5" s="38" t="str">
        <f>L74</f>
        <v>11er</v>
      </c>
      <c r="E5" s="38" t="str">
        <f>L75</f>
        <v>Nei</v>
      </c>
      <c r="F5" s="39" t="str">
        <f>L76</f>
        <v>Naturgress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13.838436256702991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Nordre Åsen KG5</v>
      </c>
      <c r="B6" s="67"/>
      <c r="C6" s="67"/>
      <c r="D6" s="38" t="str">
        <f>L105</f>
        <v>5er</v>
      </c>
      <c r="E6" s="38" t="str">
        <f>L106</f>
        <v>Nei</v>
      </c>
      <c r="F6" s="39" t="str">
        <f>L107</f>
        <v>Kunstgress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4.1666666666666661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118.00510292336966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260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68" t="s">
        <v>263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16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20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1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50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71" t="s">
        <v>266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1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17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3" t="s">
        <v>11</v>
      </c>
      <c r="I76" s="50"/>
      <c r="K76" s="38" t="s">
        <v>6</v>
      </c>
      <c r="L76" s="54" t="s">
        <v>24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3" t="s">
        <v>11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0.27676872513405981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3" t="s">
        <v>11</v>
      </c>
      <c r="I78" s="53" t="s">
        <v>11</v>
      </c>
      <c r="K78" s="55" t="s">
        <v>47</v>
      </c>
      <c r="L78" s="56">
        <f>L73*L77</f>
        <v>13.838436256702991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56</v>
      </c>
      <c r="B88" s="52" t="s">
        <v>57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57</v>
      </c>
      <c r="B89" s="52" t="s">
        <v>58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58</v>
      </c>
      <c r="B90" s="52" t="s">
        <v>59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59</v>
      </c>
      <c r="B91" s="52" t="s">
        <v>60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60</v>
      </c>
      <c r="B92" s="52" t="s">
        <v>61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61</v>
      </c>
      <c r="B93" s="52" t="s">
        <v>62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62</v>
      </c>
      <c r="B94" s="52" t="s">
        <v>63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63</v>
      </c>
      <c r="B95" s="52" t="s">
        <v>64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64</v>
      </c>
      <c r="B96" s="52" t="s">
        <v>65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65</v>
      </c>
      <c r="B97" s="52" t="s">
        <v>66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66</v>
      </c>
      <c r="B98" s="52" t="s">
        <v>67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68" t="s">
        <v>269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14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17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6</v>
      </c>
      <c r="L107" s="54" t="s">
        <v>20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8.3333333333333329E-2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3" t="s">
        <v>11</v>
      </c>
      <c r="I109" s="53" t="s">
        <v>11</v>
      </c>
      <c r="K109" s="55" t="s">
        <v>47</v>
      </c>
      <c r="L109" s="56">
        <f>L104*L108</f>
        <v>4.1666666666666661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56</v>
      </c>
      <c r="B119" s="52" t="s">
        <v>57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57</v>
      </c>
      <c r="B120" s="52" t="s">
        <v>58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58</v>
      </c>
      <c r="B121" s="52" t="s">
        <v>59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59</v>
      </c>
      <c r="B122" s="52" t="s">
        <v>60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60</v>
      </c>
      <c r="B123" s="52" t="s">
        <v>61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61</v>
      </c>
      <c r="B124" s="52" t="s">
        <v>62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62</v>
      </c>
      <c r="B125" s="52" t="s">
        <v>63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63</v>
      </c>
      <c r="B126" s="52" t="s">
        <v>64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64</v>
      </c>
      <c r="B127" s="52" t="s">
        <v>65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65</v>
      </c>
      <c r="B128" s="52" t="s">
        <v>66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66</v>
      </c>
      <c r="B129" s="52" t="s">
        <v>67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2">
    <mergeCell ref="A9:C9"/>
    <mergeCell ref="A10:I10"/>
    <mergeCell ref="A41:I41"/>
    <mergeCell ref="A72:I72"/>
    <mergeCell ref="A103:I103"/>
    <mergeCell ref="A7:C7"/>
    <mergeCell ref="A8:C8"/>
    <mergeCell ref="A1:Q1"/>
    <mergeCell ref="A3:C3"/>
    <mergeCell ref="A4:C4"/>
    <mergeCell ref="A5:C5"/>
    <mergeCell ref="A6:C6"/>
  </mergeCells>
  <conditionalFormatting sqref="G3:G8">
    <cfRule type="cellIs" dxfId="461" priority="1" operator="greaterThan">
      <formula>0</formula>
    </cfRule>
  </conditionalFormatting>
  <conditionalFormatting sqref="H3:H8">
    <cfRule type="cellIs" dxfId="460" priority="2" operator="greaterThan">
      <formula>0</formula>
    </cfRule>
  </conditionalFormatting>
  <conditionalFormatting sqref="I3:I8">
    <cfRule type="cellIs" dxfId="459" priority="3" operator="greaterThan">
      <formula>0</formula>
    </cfRule>
  </conditionalFormatting>
  <conditionalFormatting sqref="J3:J8">
    <cfRule type="cellIs" dxfId="458" priority="4" operator="greaterThan">
      <formula>0</formula>
    </cfRule>
  </conditionalFormatting>
  <conditionalFormatting sqref="K3:K8">
    <cfRule type="cellIs" dxfId="457" priority="5" operator="greaterThan">
      <formula>0</formula>
    </cfRule>
  </conditionalFormatting>
  <conditionalFormatting sqref="L3:L8">
    <cfRule type="cellIs" dxfId="456" priority="6" operator="greaterThan">
      <formula>0</formula>
    </cfRule>
  </conditionalFormatting>
  <conditionalFormatting sqref="M3:M8">
    <cfRule type="cellIs" dxfId="455" priority="7" operator="greaterThan">
      <formula>0</formula>
    </cfRule>
  </conditionalFormatting>
  <conditionalFormatting sqref="N3:N8">
    <cfRule type="cellIs" dxfId="454" priority="8" operator="greaterThan">
      <formula>0</formula>
    </cfRule>
  </conditionalFormatting>
  <conditionalFormatting sqref="O3:O8">
    <cfRule type="cellIs" dxfId="453" priority="9" operator="greaterThan">
      <formula>0</formula>
    </cfRule>
  </conditionalFormatting>
  <conditionalFormatting sqref="P3:P8">
    <cfRule type="cellIs" dxfId="452" priority="10" operator="greaterThan">
      <formula>0</formula>
    </cfRule>
  </conditionalFormatting>
  <conditionalFormatting sqref="Q3:Q8">
    <cfRule type="cellIs" dxfId="451" priority="11" operator="greaterThan">
      <formula>0</formula>
    </cfRule>
  </conditionalFormatting>
  <conditionalFormatting sqref="C12:I39 C43:I70 C74:I101 C105:I132">
    <cfRule type="cellIs" dxfId="450" priority="12" operator="equal">
      <formula>"Am. fotball"</formula>
    </cfRule>
  </conditionalFormatting>
  <conditionalFormatting sqref="C12:I39 C43:I70 C74:I101 C105:I132">
    <cfRule type="containsText" dxfId="449" priority="13" operator="containsText" text="Baseball">
      <formula>NOT(ISERROR(SEARCH(("Baseball"),(C12))))</formula>
    </cfRule>
  </conditionalFormatting>
  <conditionalFormatting sqref="C12:I39 C43:I70 C74:I101 C105:I132">
    <cfRule type="cellIs" dxfId="448" priority="14" operator="equal">
      <formula>"Cricket"</formula>
    </cfRule>
  </conditionalFormatting>
  <conditionalFormatting sqref="C12:I39 C43:I70 C74:I101 C105:I132">
    <cfRule type="cellIs" dxfId="447" priority="15" operator="equal">
      <formula>"Fotball"</formula>
    </cfRule>
  </conditionalFormatting>
  <conditionalFormatting sqref="C12:I39 C43:I70 C74:I101 C105:I132">
    <cfRule type="cellIs" dxfId="446" priority="16" operator="equal">
      <formula>"Friidrett"</formula>
    </cfRule>
  </conditionalFormatting>
  <conditionalFormatting sqref="C12:I39 C43:I70 C74:I101 C105:I132">
    <cfRule type="cellIs" dxfId="445" priority="17" operator="equal">
      <formula>"Lacrosse"</formula>
    </cfRule>
  </conditionalFormatting>
  <conditionalFormatting sqref="C12:I39 C43:I70 C74:I101 C105:I132">
    <cfRule type="cellIs" dxfId="444" priority="18" operator="equal">
      <formula>"Landhockey"</formula>
    </cfRule>
  </conditionalFormatting>
  <conditionalFormatting sqref="C12:I39 C43:I70 C74:I101 C105:I132">
    <cfRule type="cellIs" dxfId="443" priority="19" operator="equal">
      <formula>"Rugby"</formula>
    </cfRule>
  </conditionalFormatting>
  <conditionalFormatting sqref="C12:I39 C43:I70 C74:I101 C105:I132">
    <cfRule type="cellIs" dxfId="442" priority="20" operator="equal">
      <formula>"Tennis"</formula>
    </cfRule>
  </conditionalFormatting>
  <conditionalFormatting sqref="C12:I39 C43:I70 C74:I101 C105:I132">
    <cfRule type="cellIs" dxfId="441" priority="21" operator="equal">
      <formula>"OBIK"</formula>
    </cfRule>
  </conditionalFormatting>
  <conditionalFormatting sqref="C12:I39 C43:I70 C74:I101 C105:I132">
    <cfRule type="containsText" dxfId="440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Bjølsenparken KG5-1</v>
      </c>
      <c r="B3" s="67"/>
      <c r="C3" s="67"/>
      <c r="D3" s="38" t="str">
        <f>L11</f>
        <v>5er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4.1666666666666661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Bjølsenparken KG5-2</v>
      </c>
      <c r="B4" s="67"/>
      <c r="C4" s="67"/>
      <c r="D4" s="38" t="str">
        <f>L42</f>
        <v>5er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4.1666666666666661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8.3333333333333321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81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8.3333333333333329E-2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4.1666666666666661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12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12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12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12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12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12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12" x14ac:dyDescent="0.25">
      <c r="A40" s="68" t="s">
        <v>83</v>
      </c>
      <c r="B40" s="69"/>
      <c r="C40" s="69"/>
      <c r="D40" s="69"/>
      <c r="E40" s="69"/>
      <c r="F40" s="69"/>
      <c r="G40" s="69"/>
      <c r="H40" s="69"/>
      <c r="I40" s="70"/>
    </row>
    <row r="41" spans="1:12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12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14</v>
      </c>
    </row>
    <row r="43" spans="1:12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12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12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8.3333333333333329E-2</v>
      </c>
    </row>
    <row r="46" spans="1:12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4.1666666666666661</v>
      </c>
    </row>
    <row r="47" spans="1:12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12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649" priority="1" operator="equal">
      <formula>"Am. fotball"</formula>
    </cfRule>
  </conditionalFormatting>
  <conditionalFormatting sqref="C11:I38 C42:I69">
    <cfRule type="containsText" dxfId="1648" priority="2" operator="containsText" text="Baseball">
      <formula>NOT(ISERROR(SEARCH(("Baseball"),(C11))))</formula>
    </cfRule>
  </conditionalFormatting>
  <conditionalFormatting sqref="C11:I38 C42:I69">
    <cfRule type="cellIs" dxfId="1647" priority="3" operator="equal">
      <formula>"Cricket"</formula>
    </cfRule>
  </conditionalFormatting>
  <conditionalFormatting sqref="C11:I38 C42:I69">
    <cfRule type="cellIs" dxfId="1646" priority="4" operator="equal">
      <formula>"Fotball"</formula>
    </cfRule>
  </conditionalFormatting>
  <conditionalFormatting sqref="C11:I38 C42:I69">
    <cfRule type="cellIs" dxfId="1645" priority="5" operator="equal">
      <formula>"Friidrett"</formula>
    </cfRule>
  </conditionalFormatting>
  <conditionalFormatting sqref="C11:I38 C42:I69">
    <cfRule type="cellIs" dxfId="1644" priority="6" operator="equal">
      <formula>"Lacrosse"</formula>
    </cfRule>
  </conditionalFormatting>
  <conditionalFormatting sqref="C11:I38 C42:I69">
    <cfRule type="cellIs" dxfId="1643" priority="7" operator="equal">
      <formula>"Landhockey"</formula>
    </cfRule>
  </conditionalFormatting>
  <conditionalFormatting sqref="C11:I38 C42:I69">
    <cfRule type="cellIs" dxfId="1642" priority="8" operator="equal">
      <formula>"Rugby"</formula>
    </cfRule>
  </conditionalFormatting>
  <conditionalFormatting sqref="C11:I38 C42:I69">
    <cfRule type="cellIs" dxfId="1641" priority="9" operator="equal">
      <formula>"Tennis"</formula>
    </cfRule>
  </conditionalFormatting>
  <conditionalFormatting sqref="C11:I38 C42:I69">
    <cfRule type="cellIs" dxfId="1640" priority="10" operator="equal">
      <formula>"OBIK"</formula>
    </cfRule>
  </conditionalFormatting>
  <conditionalFormatting sqref="C11:I38 C42:I69">
    <cfRule type="containsText" dxfId="1639" priority="11" operator="containsText" text="tiltak">
      <formula>NOT(ISERROR(SEARCH(("tiltak"),(C11))))</formula>
    </cfRule>
  </conditionalFormatting>
  <conditionalFormatting sqref="G3:G7">
    <cfRule type="cellIs" dxfId="1638" priority="12" operator="greaterThan">
      <formula>0</formula>
    </cfRule>
  </conditionalFormatting>
  <conditionalFormatting sqref="H3:H7">
    <cfRule type="cellIs" dxfId="1637" priority="13" operator="greaterThan">
      <formula>0</formula>
    </cfRule>
  </conditionalFormatting>
  <conditionalFormatting sqref="I3:I7">
    <cfRule type="cellIs" dxfId="1636" priority="14" operator="greaterThan">
      <formula>0</formula>
    </cfRule>
  </conditionalFormatting>
  <conditionalFormatting sqref="J3:J7">
    <cfRule type="cellIs" dxfId="1635" priority="15" operator="greaterThan">
      <formula>0</formula>
    </cfRule>
  </conditionalFormatting>
  <conditionalFormatting sqref="K3:K7">
    <cfRule type="cellIs" dxfId="1634" priority="16" operator="greaterThan">
      <formula>0</formula>
    </cfRule>
  </conditionalFormatting>
  <conditionalFormatting sqref="L3:L7">
    <cfRule type="cellIs" dxfId="1633" priority="17" operator="greaterThan">
      <formula>0</formula>
    </cfRule>
  </conditionalFormatting>
  <conditionalFormatting sqref="M3:M7">
    <cfRule type="cellIs" dxfId="1632" priority="18" operator="greaterThan">
      <formula>0</formula>
    </cfRule>
  </conditionalFormatting>
  <conditionalFormatting sqref="N3:N7">
    <cfRule type="cellIs" dxfId="1631" priority="19" operator="greaterThan">
      <formula>0</formula>
    </cfRule>
  </conditionalFormatting>
  <conditionalFormatting sqref="O3:O7">
    <cfRule type="cellIs" dxfId="1630" priority="20" operator="greaterThan">
      <formula>0</formula>
    </cfRule>
  </conditionalFormatting>
  <conditionalFormatting sqref="P3:P7">
    <cfRule type="cellIs" dxfId="1629" priority="21" operator="greaterThan">
      <formula>0</formula>
    </cfRule>
  </conditionalFormatting>
  <conditionalFormatting sqref="Q3:Q7">
    <cfRule type="cellIs" dxfId="1628" priority="22" operator="greaterThan">
      <formula>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Nordstrand KG11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Nordstrand KG9</v>
      </c>
      <c r="B4" s="67"/>
      <c r="C4" s="67"/>
      <c r="D4" s="38" t="str">
        <f>L43</f>
        <v>9er</v>
      </c>
      <c r="E4" s="38" t="str">
        <f>L44</f>
        <v>Ja</v>
      </c>
      <c r="F4" s="39" t="str">
        <f>L45</f>
        <v>Kunstgress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24.5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0.5</v>
      </c>
    </row>
    <row r="5" spans="1:25" ht="12.75" x14ac:dyDescent="0.2">
      <c r="A5" s="73">
        <f>A72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A103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74.5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0.5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259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68" t="s">
        <v>262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4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16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20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0.5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25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9" t="s">
        <v>22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9" t="s">
        <v>22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"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103" spans="13:25" ht="22.5" customHeight="1" x14ac:dyDescent="0.2"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34" spans="14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0">
    <mergeCell ref="A9:C9"/>
    <mergeCell ref="A10:I10"/>
    <mergeCell ref="A41:I41"/>
    <mergeCell ref="A1:Q1"/>
    <mergeCell ref="A3:C3"/>
    <mergeCell ref="A4:C4"/>
    <mergeCell ref="A5:C5"/>
    <mergeCell ref="A6:C6"/>
    <mergeCell ref="A7:C7"/>
    <mergeCell ref="A8:C8"/>
  </mergeCells>
  <conditionalFormatting sqref="G3:G8">
    <cfRule type="cellIs" dxfId="439" priority="1" operator="greaterThan">
      <formula>0</formula>
    </cfRule>
  </conditionalFormatting>
  <conditionalFormatting sqref="H3:H8">
    <cfRule type="cellIs" dxfId="438" priority="2" operator="greaterThan">
      <formula>0</formula>
    </cfRule>
  </conditionalFormatting>
  <conditionalFormatting sqref="I3:I8">
    <cfRule type="cellIs" dxfId="437" priority="3" operator="greaterThan">
      <formula>0</formula>
    </cfRule>
  </conditionalFormatting>
  <conditionalFormatting sqref="J3:J8">
    <cfRule type="cellIs" dxfId="436" priority="4" operator="greaterThan">
      <formula>0</formula>
    </cfRule>
  </conditionalFormatting>
  <conditionalFormatting sqref="K3:K8">
    <cfRule type="cellIs" dxfId="435" priority="5" operator="greaterThan">
      <formula>0</formula>
    </cfRule>
  </conditionalFormatting>
  <conditionalFormatting sqref="L3:L8">
    <cfRule type="cellIs" dxfId="434" priority="6" operator="greaterThan">
      <formula>0</formula>
    </cfRule>
  </conditionalFormatting>
  <conditionalFormatting sqref="M3:M8">
    <cfRule type="cellIs" dxfId="433" priority="7" operator="greaterThan">
      <formula>0</formula>
    </cfRule>
  </conditionalFormatting>
  <conditionalFormatting sqref="N3:N8">
    <cfRule type="cellIs" dxfId="432" priority="8" operator="greaterThan">
      <formula>0</formula>
    </cfRule>
  </conditionalFormatting>
  <conditionalFormatting sqref="O3:O8">
    <cfRule type="cellIs" dxfId="431" priority="9" operator="greaterThan">
      <formula>0</formula>
    </cfRule>
  </conditionalFormatting>
  <conditionalFormatting sqref="P3:P8">
    <cfRule type="cellIs" dxfId="430" priority="10" operator="greaterThan">
      <formula>0</formula>
    </cfRule>
  </conditionalFormatting>
  <conditionalFormatting sqref="Q3:Q8">
    <cfRule type="cellIs" dxfId="429" priority="11" operator="greaterThan">
      <formula>0</formula>
    </cfRule>
  </conditionalFormatting>
  <conditionalFormatting sqref="C12:I39 C43:I70">
    <cfRule type="cellIs" dxfId="428" priority="12" operator="equal">
      <formula>"Am. fotball"</formula>
    </cfRule>
  </conditionalFormatting>
  <conditionalFormatting sqref="C12:I39 C43:I70">
    <cfRule type="containsText" dxfId="427" priority="13" operator="containsText" text="Baseball">
      <formula>NOT(ISERROR(SEARCH(("Baseball"),(C12))))</formula>
    </cfRule>
  </conditionalFormatting>
  <conditionalFormatting sqref="C12:I39 C43:I70">
    <cfRule type="cellIs" dxfId="426" priority="14" operator="equal">
      <formula>"Cricket"</formula>
    </cfRule>
  </conditionalFormatting>
  <conditionalFormatting sqref="C12:I39 C43:I70">
    <cfRule type="cellIs" dxfId="425" priority="15" operator="equal">
      <formula>"Fotball"</formula>
    </cfRule>
  </conditionalFormatting>
  <conditionalFormatting sqref="C12:I39 C43:I70">
    <cfRule type="cellIs" dxfId="424" priority="16" operator="equal">
      <formula>"Friidrett"</formula>
    </cfRule>
  </conditionalFormatting>
  <conditionalFormatting sqref="C12:I39 C43:I70">
    <cfRule type="cellIs" dxfId="423" priority="17" operator="equal">
      <formula>"Lacrosse"</formula>
    </cfRule>
  </conditionalFormatting>
  <conditionalFormatting sqref="C12:I39 C43:I70">
    <cfRule type="cellIs" dxfId="422" priority="18" operator="equal">
      <formula>"Landhockey"</formula>
    </cfRule>
  </conditionalFormatting>
  <conditionalFormatting sqref="C12:I39 C43:I70">
    <cfRule type="cellIs" dxfId="421" priority="19" operator="equal">
      <formula>"Rugby"</formula>
    </cfRule>
  </conditionalFormatting>
  <conditionalFormatting sqref="C12:I39 C43:I70">
    <cfRule type="cellIs" dxfId="420" priority="20" operator="equal">
      <formula>"Tennis"</formula>
    </cfRule>
  </conditionalFormatting>
  <conditionalFormatting sqref="C12:I39 C43:I70">
    <cfRule type="cellIs" dxfId="419" priority="21" operator="equal">
      <formula>"OBIK"</formula>
    </cfRule>
  </conditionalFormatting>
  <conditionalFormatting sqref="C12:I39 C43:I70">
    <cfRule type="containsText" dxfId="418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Prinsdal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46.5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3.5</v>
      </c>
      <c r="Q3" s="42">
        <f t="shared" si="0"/>
        <v>0</v>
      </c>
    </row>
    <row r="4" spans="1:25" ht="12.75" x14ac:dyDescent="0.2">
      <c r="A4" s="73" t="str">
        <f>A40</f>
        <v>Prinsdal KG7</v>
      </c>
      <c r="B4" s="67"/>
      <c r="C4" s="67"/>
      <c r="D4" s="38" t="str">
        <f>L42</f>
        <v>7er</v>
      </c>
      <c r="E4" s="38" t="str">
        <f>L43</f>
        <v>Nei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8.3333333333333321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Prinsdal G7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Grus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8.3333333333333321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63.166666666666657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3.5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264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21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21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21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21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21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21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21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265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0.16666666666666666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8.3333333333333321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77" t="s">
        <v>268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11</v>
      </c>
      <c r="I75" s="50"/>
      <c r="K75" s="38" t="s">
        <v>6</v>
      </c>
      <c r="L75" s="54" t="s">
        <v>23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11</v>
      </c>
      <c r="I77" s="59" t="s">
        <v>11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11</v>
      </c>
      <c r="I78" s="59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11</v>
      </c>
      <c r="I79" s="59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11</v>
      </c>
      <c r="I80" s="59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11</v>
      </c>
      <c r="I81" s="59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11</v>
      </c>
      <c r="I82" s="59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11</v>
      </c>
      <c r="I83" s="59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11</v>
      </c>
      <c r="I84" s="59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11</v>
      </c>
      <c r="I85" s="59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11</v>
      </c>
      <c r="I86" s="59" t="s">
        <v>11</v>
      </c>
    </row>
    <row r="87" spans="1:9" ht="12.75" x14ac:dyDescent="0.2">
      <c r="A87" s="52" t="s">
        <v>56</v>
      </c>
      <c r="B87" s="52" t="s">
        <v>57</v>
      </c>
      <c r="C87" s="59" t="s">
        <v>11</v>
      </c>
      <c r="D87" s="59" t="s">
        <v>11</v>
      </c>
      <c r="E87" s="59" t="s">
        <v>11</v>
      </c>
      <c r="F87" s="59" t="s">
        <v>11</v>
      </c>
      <c r="G87" s="59" t="s">
        <v>11</v>
      </c>
      <c r="H87" s="59" t="s">
        <v>11</v>
      </c>
      <c r="I87" s="59" t="s">
        <v>11</v>
      </c>
    </row>
    <row r="88" spans="1:9" ht="12.75" x14ac:dyDescent="0.2">
      <c r="A88" s="52" t="s">
        <v>57</v>
      </c>
      <c r="B88" s="52" t="s">
        <v>58</v>
      </c>
      <c r="C88" s="59" t="s">
        <v>11</v>
      </c>
      <c r="D88" s="59" t="s">
        <v>11</v>
      </c>
      <c r="E88" s="59" t="s">
        <v>11</v>
      </c>
      <c r="F88" s="59" t="s">
        <v>11</v>
      </c>
      <c r="G88" s="59" t="s">
        <v>11</v>
      </c>
      <c r="H88" s="59" t="s">
        <v>11</v>
      </c>
      <c r="I88" s="59" t="s">
        <v>11</v>
      </c>
    </row>
    <row r="89" spans="1:9" ht="12.75" x14ac:dyDescent="0.2">
      <c r="A89" s="52" t="s">
        <v>58</v>
      </c>
      <c r="B89" s="52" t="s">
        <v>59</v>
      </c>
      <c r="C89" s="59" t="s">
        <v>11</v>
      </c>
      <c r="D89" s="59" t="s">
        <v>11</v>
      </c>
      <c r="E89" s="59" t="s">
        <v>11</v>
      </c>
      <c r="F89" s="59" t="s">
        <v>11</v>
      </c>
      <c r="G89" s="59" t="s">
        <v>11</v>
      </c>
      <c r="H89" s="59" t="s">
        <v>11</v>
      </c>
      <c r="I89" s="59" t="s">
        <v>11</v>
      </c>
    </row>
    <row r="90" spans="1:9" ht="12.75" x14ac:dyDescent="0.2">
      <c r="A90" s="52" t="s">
        <v>59</v>
      </c>
      <c r="B90" s="52" t="s">
        <v>60</v>
      </c>
      <c r="C90" s="59" t="s">
        <v>11</v>
      </c>
      <c r="D90" s="59" t="s">
        <v>11</v>
      </c>
      <c r="E90" s="59" t="s">
        <v>11</v>
      </c>
      <c r="F90" s="59" t="s">
        <v>11</v>
      </c>
      <c r="G90" s="59" t="s">
        <v>11</v>
      </c>
      <c r="H90" s="59" t="s">
        <v>11</v>
      </c>
      <c r="I90" s="59" t="s">
        <v>11</v>
      </c>
    </row>
    <row r="91" spans="1:9" ht="12.75" x14ac:dyDescent="0.2">
      <c r="A91" s="52" t="s">
        <v>60</v>
      </c>
      <c r="B91" s="52" t="s">
        <v>61</v>
      </c>
      <c r="C91" s="59" t="s">
        <v>11</v>
      </c>
      <c r="D91" s="59" t="s">
        <v>11</v>
      </c>
      <c r="E91" s="59" t="s">
        <v>11</v>
      </c>
      <c r="F91" s="59" t="s">
        <v>11</v>
      </c>
      <c r="G91" s="59" t="s">
        <v>11</v>
      </c>
      <c r="H91" s="59" t="s">
        <v>11</v>
      </c>
      <c r="I91" s="59" t="s">
        <v>11</v>
      </c>
    </row>
    <row r="92" spans="1:9" ht="12.75" x14ac:dyDescent="0.2">
      <c r="A92" s="52" t="s">
        <v>61</v>
      </c>
      <c r="B92" s="52" t="s">
        <v>62</v>
      </c>
      <c r="C92" s="59" t="s">
        <v>11</v>
      </c>
      <c r="D92" s="59" t="s">
        <v>11</v>
      </c>
      <c r="E92" s="59" t="s">
        <v>11</v>
      </c>
      <c r="F92" s="59" t="s">
        <v>11</v>
      </c>
      <c r="G92" s="59" t="s">
        <v>11</v>
      </c>
      <c r="H92" s="59" t="s">
        <v>11</v>
      </c>
      <c r="I92" s="59" t="s">
        <v>11</v>
      </c>
    </row>
    <row r="93" spans="1:9" ht="12.75" x14ac:dyDescent="0.2">
      <c r="A93" s="52" t="s">
        <v>62</v>
      </c>
      <c r="B93" s="52" t="s">
        <v>63</v>
      </c>
      <c r="C93" s="59" t="s">
        <v>11</v>
      </c>
      <c r="D93" s="59" t="s">
        <v>11</v>
      </c>
      <c r="E93" s="59" t="s">
        <v>11</v>
      </c>
      <c r="F93" s="59" t="s">
        <v>11</v>
      </c>
      <c r="G93" s="59" t="s">
        <v>11</v>
      </c>
      <c r="H93" s="59" t="s">
        <v>11</v>
      </c>
      <c r="I93" s="59" t="s">
        <v>11</v>
      </c>
    </row>
    <row r="94" spans="1:9" ht="12.75" x14ac:dyDescent="0.2">
      <c r="A94" s="52" t="s">
        <v>63</v>
      </c>
      <c r="B94" s="52" t="s">
        <v>64</v>
      </c>
      <c r="C94" s="59" t="s">
        <v>11</v>
      </c>
      <c r="D94" s="59" t="s">
        <v>11</v>
      </c>
      <c r="E94" s="59" t="s">
        <v>11</v>
      </c>
      <c r="F94" s="59" t="s">
        <v>11</v>
      </c>
      <c r="G94" s="59" t="s">
        <v>11</v>
      </c>
      <c r="H94" s="59" t="s">
        <v>11</v>
      </c>
      <c r="I94" s="59" t="s">
        <v>11</v>
      </c>
    </row>
    <row r="95" spans="1:9" ht="12.75" x14ac:dyDescent="0.2">
      <c r="A95" s="52" t="s">
        <v>64</v>
      </c>
      <c r="B95" s="52" t="s">
        <v>65</v>
      </c>
      <c r="C95" s="59" t="s">
        <v>11</v>
      </c>
      <c r="D95" s="59" t="s">
        <v>11</v>
      </c>
      <c r="E95" s="59" t="s">
        <v>11</v>
      </c>
      <c r="F95" s="59" t="s">
        <v>11</v>
      </c>
      <c r="G95" s="59" t="s">
        <v>11</v>
      </c>
      <c r="H95" s="50"/>
      <c r="I95" s="59" t="s">
        <v>11</v>
      </c>
    </row>
    <row r="96" spans="1:9" ht="12.75" x14ac:dyDescent="0.2">
      <c r="A96" s="52" t="s">
        <v>65</v>
      </c>
      <c r="B96" s="52" t="s">
        <v>66</v>
      </c>
      <c r="C96" s="59" t="s">
        <v>11</v>
      </c>
      <c r="D96" s="59" t="s">
        <v>11</v>
      </c>
      <c r="E96" s="59" t="s">
        <v>11</v>
      </c>
      <c r="F96" s="59" t="s">
        <v>11</v>
      </c>
      <c r="G96" s="59" t="s">
        <v>11</v>
      </c>
      <c r="H96" s="50"/>
      <c r="I96" s="59" t="s">
        <v>11</v>
      </c>
    </row>
    <row r="97" spans="1:9" ht="12.75" x14ac:dyDescent="0.2">
      <c r="A97" s="52" t="s">
        <v>66</v>
      </c>
      <c r="B97" s="52" t="s">
        <v>67</v>
      </c>
      <c r="C97" s="59" t="s">
        <v>11</v>
      </c>
      <c r="D97" s="59" t="s">
        <v>11</v>
      </c>
      <c r="E97" s="59" t="s">
        <v>11</v>
      </c>
      <c r="F97" s="59" t="s">
        <v>11</v>
      </c>
      <c r="G97" s="59" t="s">
        <v>11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9" t="s">
        <v>11</v>
      </c>
      <c r="D98" s="59" t="s">
        <v>11</v>
      </c>
      <c r="E98" s="59" t="s">
        <v>11</v>
      </c>
      <c r="F98" s="59" t="s">
        <v>11</v>
      </c>
      <c r="G98" s="59" t="s">
        <v>11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417" priority="1" operator="equal">
      <formula>"Am. fotball"</formula>
    </cfRule>
  </conditionalFormatting>
  <conditionalFormatting sqref="C11:I38 C42:I69 C73:I100">
    <cfRule type="containsText" dxfId="416" priority="2" operator="containsText" text="Baseball">
      <formula>NOT(ISERROR(SEARCH(("Baseball"),(C11))))</formula>
    </cfRule>
  </conditionalFormatting>
  <conditionalFormatting sqref="C11:I38 C42:I69 C73:I100">
    <cfRule type="cellIs" dxfId="415" priority="3" operator="equal">
      <formula>"Cricket"</formula>
    </cfRule>
  </conditionalFormatting>
  <conditionalFormatting sqref="C11:I38 C42:I69 C73:I100">
    <cfRule type="cellIs" dxfId="414" priority="4" operator="equal">
      <formula>"Fotball"</formula>
    </cfRule>
  </conditionalFormatting>
  <conditionalFormatting sqref="C11:I38 C42:I69 C73:I100">
    <cfRule type="cellIs" dxfId="413" priority="5" operator="equal">
      <formula>"Friidrett"</formula>
    </cfRule>
  </conditionalFormatting>
  <conditionalFormatting sqref="C11:I38 C42:I69 C73:I100">
    <cfRule type="cellIs" dxfId="412" priority="6" operator="equal">
      <formula>"Lacrosse"</formula>
    </cfRule>
  </conditionalFormatting>
  <conditionalFormatting sqref="C11:I38 C42:I69 C73:I100">
    <cfRule type="cellIs" dxfId="411" priority="7" operator="equal">
      <formula>"Landhockey"</formula>
    </cfRule>
  </conditionalFormatting>
  <conditionalFormatting sqref="C11:I38 C42:I69 C73:I100">
    <cfRule type="cellIs" dxfId="410" priority="8" operator="equal">
      <formula>"Rugby"</formula>
    </cfRule>
  </conditionalFormatting>
  <conditionalFormatting sqref="C11:I38 C42:I69 C73:I100">
    <cfRule type="cellIs" dxfId="409" priority="9" operator="equal">
      <formula>"Tennis"</formula>
    </cfRule>
  </conditionalFormatting>
  <conditionalFormatting sqref="C11:I38 C42:I69 C73:I100">
    <cfRule type="cellIs" dxfId="408" priority="10" operator="equal">
      <formula>"OBIK"</formula>
    </cfRule>
  </conditionalFormatting>
  <conditionalFormatting sqref="C11:I38 C42:I69 C73:I100">
    <cfRule type="containsText" dxfId="407" priority="11" operator="containsText" text="tiltak">
      <formula>NOT(ISERROR(SEARCH(("tiltak"),(C11))))</formula>
    </cfRule>
  </conditionalFormatting>
  <conditionalFormatting sqref="G3:G7">
    <cfRule type="cellIs" dxfId="406" priority="12" operator="greaterThan">
      <formula>0</formula>
    </cfRule>
  </conditionalFormatting>
  <conditionalFormatting sqref="H3:H7">
    <cfRule type="cellIs" dxfId="405" priority="13" operator="greaterThan">
      <formula>0</formula>
    </cfRule>
  </conditionalFormatting>
  <conditionalFormatting sqref="I3:I7">
    <cfRule type="cellIs" dxfId="404" priority="14" operator="greaterThan">
      <formula>0</formula>
    </cfRule>
  </conditionalFormatting>
  <conditionalFormatting sqref="J3:J7">
    <cfRule type="cellIs" dxfId="403" priority="15" operator="greaterThan">
      <formula>0</formula>
    </cfRule>
  </conditionalFormatting>
  <conditionalFormatting sqref="K3:K7">
    <cfRule type="cellIs" dxfId="402" priority="16" operator="greaterThan">
      <formula>0</formula>
    </cfRule>
  </conditionalFormatting>
  <conditionalFormatting sqref="L3:L7">
    <cfRule type="cellIs" dxfId="401" priority="17" operator="greaterThan">
      <formula>0</formula>
    </cfRule>
  </conditionalFormatting>
  <conditionalFormatting sqref="M3:M7">
    <cfRule type="cellIs" dxfId="400" priority="18" operator="greaterThan">
      <formula>0</formula>
    </cfRule>
  </conditionalFormatting>
  <conditionalFormatting sqref="N3:N7">
    <cfRule type="cellIs" dxfId="399" priority="19" operator="greaterThan">
      <formula>0</formula>
    </cfRule>
  </conditionalFormatting>
  <conditionalFormatting sqref="O3:O7">
    <cfRule type="cellIs" dxfId="398" priority="20" operator="greaterThan">
      <formula>0</formula>
    </cfRule>
  </conditionalFormatting>
  <conditionalFormatting sqref="P3:P7">
    <cfRule type="cellIs" dxfId="397" priority="21" operator="greaterThan">
      <formula>0</formula>
    </cfRule>
  </conditionalFormatting>
  <conditionalFormatting sqref="Q3:Q7">
    <cfRule type="cellIs" dxfId="396" priority="22" operator="greaterThan">
      <formula>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Risbanen</v>
      </c>
      <c r="B3" s="67"/>
      <c r="C3" s="67"/>
      <c r="D3" s="38" t="str">
        <f>L11</f>
        <v>7er</v>
      </c>
      <c r="E3" s="38" t="str">
        <f>L12</f>
        <v>Nei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267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/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/>
      <c r="I14" s="50"/>
      <c r="K14" s="38" t="s">
        <v>45</v>
      </c>
      <c r="L14" s="42">
        <f>VLOOKUP(L11,Parametere!$A$2:$B$5,2,FALSE)*VLOOKUP(L12,Parametere!$A$8:$B$9,2,FALSE)*VLOOKUP(L13,Parametere!$A$12:$B$14,2,FALSE)</f>
        <v>0.16666666666666666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/>
      <c r="I15" s="59"/>
      <c r="K15" s="55" t="s">
        <v>47</v>
      </c>
      <c r="L15" s="56">
        <f>L10*L14</f>
        <v>8.3333333333333321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/>
      <c r="I16" s="59"/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/>
      <c r="I17" s="59"/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/>
      <c r="I18" s="59"/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/>
      <c r="I19" s="59"/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/>
      <c r="I20" s="59"/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/>
      <c r="I21" s="59"/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/>
      <c r="I22" s="59"/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/>
      <c r="I23" s="59"/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/>
      <c r="I24" s="59"/>
    </row>
    <row r="25" spans="1:9" ht="12.75" x14ac:dyDescent="0.2">
      <c r="A25" s="52" t="s">
        <v>56</v>
      </c>
      <c r="B25" s="52" t="s">
        <v>57</v>
      </c>
      <c r="C25" s="59"/>
      <c r="D25" s="59"/>
      <c r="E25" s="59"/>
      <c r="F25" s="59"/>
      <c r="G25" s="59"/>
      <c r="H25" s="59"/>
      <c r="I25" s="59"/>
    </row>
    <row r="26" spans="1:9" ht="12.75" x14ac:dyDescent="0.2">
      <c r="A26" s="52" t="s">
        <v>57</v>
      </c>
      <c r="B26" s="52" t="s">
        <v>58</v>
      </c>
      <c r="C26" s="59"/>
      <c r="D26" s="59"/>
      <c r="E26" s="59"/>
      <c r="F26" s="59"/>
      <c r="G26" s="59"/>
      <c r="H26" s="59"/>
      <c r="I26" s="59"/>
    </row>
    <row r="27" spans="1:9" ht="12.75" x14ac:dyDescent="0.2">
      <c r="A27" s="52" t="s">
        <v>58</v>
      </c>
      <c r="B27" s="52" t="s">
        <v>59</v>
      </c>
      <c r="C27" s="59"/>
      <c r="D27" s="59"/>
      <c r="E27" s="59"/>
      <c r="F27" s="59"/>
      <c r="G27" s="59"/>
      <c r="H27" s="59"/>
      <c r="I27" s="59"/>
    </row>
    <row r="28" spans="1:9" ht="12.75" x14ac:dyDescent="0.2">
      <c r="A28" s="52" t="s">
        <v>59</v>
      </c>
      <c r="B28" s="52" t="s">
        <v>60</v>
      </c>
      <c r="C28" s="59"/>
      <c r="D28" s="59"/>
      <c r="E28" s="59"/>
      <c r="F28" s="59"/>
      <c r="G28" s="59"/>
      <c r="H28" s="59"/>
      <c r="I28" s="59"/>
    </row>
    <row r="29" spans="1:9" ht="12.75" x14ac:dyDescent="0.2">
      <c r="A29" s="52" t="s">
        <v>60</v>
      </c>
      <c r="B29" s="52" t="s">
        <v>61</v>
      </c>
      <c r="C29" s="59"/>
      <c r="D29" s="59"/>
      <c r="E29" s="59"/>
      <c r="F29" s="59"/>
      <c r="G29" s="59"/>
      <c r="H29" s="59"/>
      <c r="I29" s="59"/>
    </row>
    <row r="30" spans="1:9" ht="12.75" x14ac:dyDescent="0.2">
      <c r="A30" s="52" t="s">
        <v>61</v>
      </c>
      <c r="B30" s="52" t="s">
        <v>62</v>
      </c>
      <c r="C30" s="59"/>
      <c r="D30" s="59"/>
      <c r="E30" s="59"/>
      <c r="F30" s="59"/>
      <c r="G30" s="59"/>
      <c r="H30" s="59"/>
      <c r="I30" s="59"/>
    </row>
    <row r="31" spans="1:9" ht="12.75" x14ac:dyDescent="0.2">
      <c r="A31" s="52" t="s">
        <v>62</v>
      </c>
      <c r="B31" s="52" t="s">
        <v>63</v>
      </c>
      <c r="C31" s="59"/>
      <c r="D31" s="59"/>
      <c r="E31" s="59"/>
      <c r="F31" s="59"/>
      <c r="G31" s="59"/>
      <c r="H31" s="59"/>
      <c r="I31" s="59"/>
    </row>
    <row r="32" spans="1:9" ht="12.75" x14ac:dyDescent="0.2">
      <c r="A32" s="52" t="s">
        <v>63</v>
      </c>
      <c r="B32" s="52" t="s">
        <v>64</v>
      </c>
      <c r="C32" s="59"/>
      <c r="D32" s="59"/>
      <c r="E32" s="59"/>
      <c r="F32" s="59"/>
      <c r="G32" s="59"/>
      <c r="H32" s="59"/>
      <c r="I32" s="59"/>
    </row>
    <row r="33" spans="1:25" ht="12.75" x14ac:dyDescent="0.2">
      <c r="A33" s="52" t="s">
        <v>64</v>
      </c>
      <c r="B33" s="52" t="s">
        <v>65</v>
      </c>
      <c r="C33" s="59"/>
      <c r="D33" s="59"/>
      <c r="E33" s="59"/>
      <c r="F33" s="59"/>
      <c r="G33" s="59"/>
      <c r="H33" s="50"/>
      <c r="I33" s="59"/>
    </row>
    <row r="34" spans="1:25" ht="12.75" x14ac:dyDescent="0.2">
      <c r="A34" s="52" t="s">
        <v>65</v>
      </c>
      <c r="B34" s="52" t="s">
        <v>66</v>
      </c>
      <c r="C34" s="59"/>
      <c r="D34" s="59"/>
      <c r="E34" s="59"/>
      <c r="F34" s="59"/>
      <c r="G34" s="59"/>
      <c r="H34" s="50"/>
      <c r="I34" s="59"/>
    </row>
    <row r="35" spans="1:25" ht="12.75" x14ac:dyDescent="0.2">
      <c r="A35" s="52" t="s">
        <v>66</v>
      </c>
      <c r="B35" s="52" t="s">
        <v>67</v>
      </c>
      <c r="C35" s="59"/>
      <c r="D35" s="59"/>
      <c r="E35" s="59"/>
      <c r="F35" s="59"/>
      <c r="G35" s="59"/>
      <c r="H35" s="50"/>
      <c r="I35" s="50"/>
    </row>
    <row r="36" spans="1:25" ht="12.75" x14ac:dyDescent="0.2">
      <c r="A36" s="52" t="s">
        <v>67</v>
      </c>
      <c r="B36" s="52" t="s">
        <v>68</v>
      </c>
      <c r="C36" s="59"/>
      <c r="D36" s="59"/>
      <c r="E36" s="59"/>
      <c r="F36" s="59"/>
      <c r="G36" s="59"/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395" priority="1" operator="equal">
      <formula>"Am. fotball"</formula>
    </cfRule>
  </conditionalFormatting>
  <conditionalFormatting sqref="C11:I38">
    <cfRule type="containsText" dxfId="394" priority="2" operator="containsText" text="Baseball">
      <formula>NOT(ISERROR(SEARCH(("Baseball"),(C11))))</formula>
    </cfRule>
  </conditionalFormatting>
  <conditionalFormatting sqref="C11:I38">
    <cfRule type="cellIs" dxfId="393" priority="3" operator="equal">
      <formula>"Cricket"</formula>
    </cfRule>
  </conditionalFormatting>
  <conditionalFormatting sqref="C11:I38">
    <cfRule type="cellIs" dxfId="392" priority="4" operator="equal">
      <formula>"Fotball"</formula>
    </cfRule>
  </conditionalFormatting>
  <conditionalFormatting sqref="C11:I38">
    <cfRule type="cellIs" dxfId="391" priority="5" operator="equal">
      <formula>"Friidrett"</formula>
    </cfRule>
  </conditionalFormatting>
  <conditionalFormatting sqref="C11:I38">
    <cfRule type="cellIs" dxfId="390" priority="6" operator="equal">
      <formula>"Lacrosse"</formula>
    </cfRule>
  </conditionalFormatting>
  <conditionalFormatting sqref="C11:I38">
    <cfRule type="cellIs" dxfId="389" priority="7" operator="equal">
      <formula>"Landhockey"</formula>
    </cfRule>
  </conditionalFormatting>
  <conditionalFormatting sqref="C11:I38">
    <cfRule type="cellIs" dxfId="388" priority="8" operator="equal">
      <formula>"Rugby"</formula>
    </cfRule>
  </conditionalFormatting>
  <conditionalFormatting sqref="C11:I38">
    <cfRule type="cellIs" dxfId="387" priority="9" operator="equal">
      <formula>"Tennis"</formula>
    </cfRule>
  </conditionalFormatting>
  <conditionalFormatting sqref="C11:I38">
    <cfRule type="cellIs" dxfId="386" priority="10" operator="equal">
      <formula>"OBIK"</formula>
    </cfRule>
  </conditionalFormatting>
  <conditionalFormatting sqref="C11:I38">
    <cfRule type="containsText" dxfId="385" priority="11" operator="containsText" text="tiltak">
      <formula>NOT(ISERROR(SEARCH(("tiltak"),(C11))))</formula>
    </cfRule>
  </conditionalFormatting>
  <conditionalFormatting sqref="G3:G7">
    <cfRule type="cellIs" dxfId="384" priority="12" operator="greaterThan">
      <formula>0</formula>
    </cfRule>
  </conditionalFormatting>
  <conditionalFormatting sqref="H3:H7">
    <cfRule type="cellIs" dxfId="383" priority="13" operator="greaterThan">
      <formula>0</formula>
    </cfRule>
  </conditionalFormatting>
  <conditionalFormatting sqref="I3:I7">
    <cfRule type="cellIs" dxfId="382" priority="14" operator="greaterThan">
      <formula>0</formula>
    </cfRule>
  </conditionalFormatting>
  <conditionalFormatting sqref="J3:J7">
    <cfRule type="cellIs" dxfId="381" priority="15" operator="greaterThan">
      <formula>0</formula>
    </cfRule>
  </conditionalFormatting>
  <conditionalFormatting sqref="K3:K7">
    <cfRule type="cellIs" dxfId="380" priority="16" operator="greaterThan">
      <formula>0</formula>
    </cfRule>
  </conditionalFormatting>
  <conditionalFormatting sqref="L3:L7">
    <cfRule type="cellIs" dxfId="379" priority="17" operator="greaterThan">
      <formula>0</formula>
    </cfRule>
  </conditionalFormatting>
  <conditionalFormatting sqref="M3:M7">
    <cfRule type="cellIs" dxfId="378" priority="18" operator="greaterThan">
      <formula>0</formula>
    </cfRule>
  </conditionalFormatting>
  <conditionalFormatting sqref="N3:N7">
    <cfRule type="cellIs" dxfId="377" priority="19" operator="greaterThan">
      <formula>0</formula>
    </cfRule>
  </conditionalFormatting>
  <conditionalFormatting sqref="O3:O7">
    <cfRule type="cellIs" dxfId="376" priority="20" operator="greaterThan">
      <formula>0</formula>
    </cfRule>
  </conditionalFormatting>
  <conditionalFormatting sqref="P3:P7">
    <cfRule type="cellIs" dxfId="375" priority="21" operator="greaterThan">
      <formula>0</formula>
    </cfRule>
  </conditionalFormatting>
  <conditionalFormatting sqref="Q3:Q7">
    <cfRule type="cellIs" dxfId="374" priority="22" operator="greaterThan">
      <formula>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Rommen KG11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Rommen N11</v>
      </c>
      <c r="B4" s="67"/>
      <c r="C4" s="67"/>
      <c r="D4" s="38" t="str">
        <f>L43</f>
        <v>11er</v>
      </c>
      <c r="E4" s="38" t="str">
        <f>L44</f>
        <v>Nei</v>
      </c>
      <c r="F4" s="39" t="str">
        <f>L45</f>
        <v>Naturgress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13.838436256702991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Rommen Baseball</v>
      </c>
      <c r="B5" s="67"/>
      <c r="C5" s="67"/>
      <c r="D5" s="38" t="str">
        <f>L74</f>
        <v>11er</v>
      </c>
      <c r="E5" s="38" t="str">
        <f>L75</f>
        <v>Nei</v>
      </c>
      <c r="F5" s="39" t="str">
        <f>L76</f>
        <v>Naturgress</v>
      </c>
      <c r="G5" s="41">
        <f t="shared" ref="G5:Q5" si="2">(COUNTIF($C$74:$I$101,G2)/2)*$L$77</f>
        <v>0</v>
      </c>
      <c r="H5" s="42">
        <f t="shared" si="2"/>
        <v>13.838436256702991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Rommen Cricket</v>
      </c>
      <c r="B6" s="67"/>
      <c r="C6" s="67"/>
      <c r="D6" s="38" t="str">
        <f>L105</f>
        <v>11er</v>
      </c>
      <c r="E6" s="38" t="str">
        <f>L106</f>
        <v>Ja</v>
      </c>
      <c r="F6" s="39" t="str">
        <f>L107</f>
        <v>Kunstgress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50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13.838436256702991</v>
      </c>
      <c r="I8" s="46">
        <f t="shared" si="5"/>
        <v>50</v>
      </c>
      <c r="J8" s="46">
        <f t="shared" si="5"/>
        <v>63.838436256702991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273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71" t="s">
        <v>276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17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24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0.27676872513405981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13.838436256702991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81" t="s">
        <v>278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1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17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9" t="s">
        <v>8</v>
      </c>
      <c r="I76" s="50"/>
      <c r="K76" s="38" t="s">
        <v>6</v>
      </c>
      <c r="L76" s="54" t="s">
        <v>24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9" t="s">
        <v>8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0.27676872513405981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9" t="s">
        <v>8</v>
      </c>
      <c r="I78" s="59" t="s">
        <v>8</v>
      </c>
      <c r="K78" s="55" t="s">
        <v>47</v>
      </c>
      <c r="L78" s="56">
        <f>L73*L77</f>
        <v>13.838436256702991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9" t="s">
        <v>8</v>
      </c>
      <c r="I79" s="59" t="s">
        <v>8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9" t="s">
        <v>8</v>
      </c>
      <c r="I80" s="59" t="s">
        <v>8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9" t="s">
        <v>8</v>
      </c>
      <c r="I81" s="59" t="s">
        <v>8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9" t="s">
        <v>8</v>
      </c>
      <c r="I82" s="59" t="s">
        <v>8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9" t="s">
        <v>8</v>
      </c>
      <c r="I83" s="59" t="s">
        <v>8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9" t="s">
        <v>8</v>
      </c>
      <c r="I84" s="59" t="s">
        <v>8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9" t="s">
        <v>8</v>
      </c>
      <c r="I85" s="59" t="s">
        <v>8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9" t="s">
        <v>8</v>
      </c>
      <c r="I86" s="59" t="s">
        <v>8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9" t="s">
        <v>8</v>
      </c>
      <c r="I87" s="59" t="s">
        <v>8</v>
      </c>
    </row>
    <row r="88" spans="1:9" ht="12.75" x14ac:dyDescent="0.2">
      <c r="A88" s="52" t="s">
        <v>56</v>
      </c>
      <c r="B88" s="52" t="s">
        <v>57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 t="s">
        <v>8</v>
      </c>
    </row>
    <row r="89" spans="1:9" ht="12.75" x14ac:dyDescent="0.2">
      <c r="A89" s="52" t="s">
        <v>57</v>
      </c>
      <c r="B89" s="52" t="s">
        <v>58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 t="s">
        <v>8</v>
      </c>
    </row>
    <row r="90" spans="1:9" ht="12.75" x14ac:dyDescent="0.2">
      <c r="A90" s="52" t="s">
        <v>58</v>
      </c>
      <c r="B90" s="52" t="s">
        <v>59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 t="s">
        <v>8</v>
      </c>
    </row>
    <row r="91" spans="1:9" ht="12.75" x14ac:dyDescent="0.2">
      <c r="A91" s="52" t="s">
        <v>59</v>
      </c>
      <c r="B91" s="52" t="s">
        <v>60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 t="s">
        <v>8</v>
      </c>
    </row>
    <row r="92" spans="1:9" ht="12.75" x14ac:dyDescent="0.2">
      <c r="A92" s="52" t="s">
        <v>60</v>
      </c>
      <c r="B92" s="52" t="s">
        <v>61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 t="s">
        <v>8</v>
      </c>
    </row>
    <row r="93" spans="1:9" ht="12.75" x14ac:dyDescent="0.2">
      <c r="A93" s="52" t="s">
        <v>61</v>
      </c>
      <c r="B93" s="52" t="s">
        <v>62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 t="s">
        <v>8</v>
      </c>
    </row>
    <row r="94" spans="1:9" ht="12.75" x14ac:dyDescent="0.2">
      <c r="A94" s="52" t="s">
        <v>62</v>
      </c>
      <c r="B94" s="52" t="s">
        <v>63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 t="s">
        <v>8</v>
      </c>
    </row>
    <row r="95" spans="1:9" ht="12.75" x14ac:dyDescent="0.2">
      <c r="A95" s="52" t="s">
        <v>63</v>
      </c>
      <c r="B95" s="52" t="s">
        <v>64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 t="s">
        <v>8</v>
      </c>
    </row>
    <row r="96" spans="1:9" ht="12.75" x14ac:dyDescent="0.2">
      <c r="A96" s="52" t="s">
        <v>64</v>
      </c>
      <c r="B96" s="52" t="s">
        <v>65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0"/>
      <c r="I96" s="59" t="s">
        <v>8</v>
      </c>
    </row>
    <row r="97" spans="1:25" ht="12.75" x14ac:dyDescent="0.2">
      <c r="A97" s="52" t="s">
        <v>65</v>
      </c>
      <c r="B97" s="52" t="s">
        <v>66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0"/>
      <c r="I97" s="59" t="s">
        <v>8</v>
      </c>
    </row>
    <row r="98" spans="1:25" ht="12.75" x14ac:dyDescent="0.2">
      <c r="A98" s="52" t="s">
        <v>66</v>
      </c>
      <c r="B98" s="52" t="s">
        <v>67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78" t="s">
        <v>283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1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16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9" t="s">
        <v>9</v>
      </c>
      <c r="I107" s="50"/>
      <c r="K107" s="38" t="s">
        <v>6</v>
      </c>
      <c r="L107" s="54" t="s">
        <v>20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9" t="s">
        <v>9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1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9" t="s">
        <v>9</v>
      </c>
      <c r="I109" s="59" t="s">
        <v>9</v>
      </c>
      <c r="K109" s="55" t="s">
        <v>47</v>
      </c>
      <c r="L109" s="56">
        <f>L104*L108</f>
        <v>50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9" t="s">
        <v>9</v>
      </c>
      <c r="I110" s="59" t="s">
        <v>9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9" t="s">
        <v>9</v>
      </c>
      <c r="I111" s="59" t="s">
        <v>9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9" t="s">
        <v>9</v>
      </c>
      <c r="I112" s="59" t="s">
        <v>9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9" t="s">
        <v>9</v>
      </c>
      <c r="I113" s="59" t="s">
        <v>9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9" t="s">
        <v>9</v>
      </c>
      <c r="I114" s="59" t="s">
        <v>9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9" t="s">
        <v>9</v>
      </c>
      <c r="I115" s="59" t="s">
        <v>9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9" t="s">
        <v>9</v>
      </c>
      <c r="I116" s="59" t="s">
        <v>9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9" t="s">
        <v>9</v>
      </c>
      <c r="I117" s="59" t="s">
        <v>9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9" t="s">
        <v>9</v>
      </c>
      <c r="I118" s="59" t="s">
        <v>9</v>
      </c>
    </row>
    <row r="119" spans="1:9" ht="12.75" x14ac:dyDescent="0.2">
      <c r="A119" s="52" t="s">
        <v>56</v>
      </c>
      <c r="B119" s="52" t="s">
        <v>57</v>
      </c>
      <c r="C119" s="59" t="s">
        <v>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</row>
    <row r="120" spans="1:9" ht="12.75" x14ac:dyDescent="0.2">
      <c r="A120" s="52" t="s">
        <v>57</v>
      </c>
      <c r="B120" s="52" t="s">
        <v>58</v>
      </c>
      <c r="C120" s="59" t="s">
        <v>9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</row>
    <row r="121" spans="1:9" ht="12.75" x14ac:dyDescent="0.2">
      <c r="A121" s="52" t="s">
        <v>58</v>
      </c>
      <c r="B121" s="52" t="s">
        <v>59</v>
      </c>
      <c r="C121" s="59" t="s">
        <v>9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</row>
    <row r="122" spans="1:9" ht="12.75" x14ac:dyDescent="0.2">
      <c r="A122" s="52" t="s">
        <v>59</v>
      </c>
      <c r="B122" s="52" t="s">
        <v>60</v>
      </c>
      <c r="C122" s="59" t="s">
        <v>9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</row>
    <row r="123" spans="1:9" ht="12.75" x14ac:dyDescent="0.2">
      <c r="A123" s="52" t="s">
        <v>60</v>
      </c>
      <c r="B123" s="52" t="s">
        <v>61</v>
      </c>
      <c r="C123" s="59" t="s">
        <v>9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</row>
    <row r="124" spans="1:9" ht="12.75" x14ac:dyDescent="0.2">
      <c r="A124" s="52" t="s">
        <v>61</v>
      </c>
      <c r="B124" s="52" t="s">
        <v>62</v>
      </c>
      <c r="C124" s="59" t="s">
        <v>9</v>
      </c>
      <c r="D124" s="59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</row>
    <row r="125" spans="1:9" ht="12.75" x14ac:dyDescent="0.2">
      <c r="A125" s="52" t="s">
        <v>62</v>
      </c>
      <c r="B125" s="52" t="s">
        <v>63</v>
      </c>
      <c r="C125" s="59" t="s">
        <v>9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</row>
    <row r="126" spans="1:9" ht="12.75" x14ac:dyDescent="0.2">
      <c r="A126" s="52" t="s">
        <v>63</v>
      </c>
      <c r="B126" s="52" t="s">
        <v>64</v>
      </c>
      <c r="C126" s="59" t="s">
        <v>9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</row>
    <row r="127" spans="1:9" ht="12.75" x14ac:dyDescent="0.2">
      <c r="A127" s="52" t="s">
        <v>64</v>
      </c>
      <c r="B127" s="52" t="s">
        <v>65</v>
      </c>
      <c r="C127" s="59" t="s">
        <v>9</v>
      </c>
      <c r="D127" s="59" t="s">
        <v>9</v>
      </c>
      <c r="E127" s="59" t="s">
        <v>9</v>
      </c>
      <c r="F127" s="59" t="s">
        <v>9</v>
      </c>
      <c r="G127" s="59" t="s">
        <v>9</v>
      </c>
      <c r="H127" s="50"/>
      <c r="I127" s="59" t="s">
        <v>9</v>
      </c>
    </row>
    <row r="128" spans="1:9" ht="12.75" x14ac:dyDescent="0.2">
      <c r="A128" s="52" t="s">
        <v>65</v>
      </c>
      <c r="B128" s="52" t="s">
        <v>66</v>
      </c>
      <c r="C128" s="59" t="s">
        <v>9</v>
      </c>
      <c r="D128" s="59" t="s">
        <v>9</v>
      </c>
      <c r="E128" s="59" t="s">
        <v>9</v>
      </c>
      <c r="F128" s="59" t="s">
        <v>9</v>
      </c>
      <c r="G128" s="59" t="s">
        <v>9</v>
      </c>
      <c r="H128" s="50"/>
      <c r="I128" s="59" t="s">
        <v>9</v>
      </c>
    </row>
    <row r="129" spans="1:25" ht="12.75" x14ac:dyDescent="0.2">
      <c r="A129" s="52" t="s">
        <v>66</v>
      </c>
      <c r="B129" s="52" t="s">
        <v>67</v>
      </c>
      <c r="C129" s="59" t="s">
        <v>9</v>
      </c>
      <c r="D129" s="59" t="s">
        <v>9</v>
      </c>
      <c r="E129" s="59" t="s">
        <v>9</v>
      </c>
      <c r="F129" s="59" t="s">
        <v>9</v>
      </c>
      <c r="G129" s="59" t="s">
        <v>9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9" t="s">
        <v>9</v>
      </c>
      <c r="D130" s="59" t="s">
        <v>9</v>
      </c>
      <c r="E130" s="59" t="s">
        <v>9</v>
      </c>
      <c r="F130" s="59" t="s">
        <v>9</v>
      </c>
      <c r="G130" s="59" t="s">
        <v>9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2">
    <mergeCell ref="A9:C9"/>
    <mergeCell ref="A10:I10"/>
    <mergeCell ref="A41:I41"/>
    <mergeCell ref="A72:I72"/>
    <mergeCell ref="A103:I103"/>
    <mergeCell ref="A7:C7"/>
    <mergeCell ref="A8:C8"/>
    <mergeCell ref="A1:Q1"/>
    <mergeCell ref="A3:C3"/>
    <mergeCell ref="A4:C4"/>
    <mergeCell ref="A5:C5"/>
    <mergeCell ref="A6:C6"/>
  </mergeCells>
  <conditionalFormatting sqref="G3:G8">
    <cfRule type="cellIs" dxfId="373" priority="1" operator="greaterThan">
      <formula>0</formula>
    </cfRule>
  </conditionalFormatting>
  <conditionalFormatting sqref="H3:H8">
    <cfRule type="cellIs" dxfId="372" priority="2" operator="greaterThan">
      <formula>0</formula>
    </cfRule>
  </conditionalFormatting>
  <conditionalFormatting sqref="I3:I8">
    <cfRule type="cellIs" dxfId="371" priority="3" operator="greaterThan">
      <formula>0</formula>
    </cfRule>
  </conditionalFormatting>
  <conditionalFormatting sqref="J3:J8">
    <cfRule type="cellIs" dxfId="370" priority="4" operator="greaterThan">
      <formula>0</formula>
    </cfRule>
  </conditionalFormatting>
  <conditionalFormatting sqref="K3:K8">
    <cfRule type="cellIs" dxfId="369" priority="5" operator="greaterThan">
      <formula>0</formula>
    </cfRule>
  </conditionalFormatting>
  <conditionalFormatting sqref="L3:L8">
    <cfRule type="cellIs" dxfId="368" priority="6" operator="greaterThan">
      <formula>0</formula>
    </cfRule>
  </conditionalFormatting>
  <conditionalFormatting sqref="M3:M8">
    <cfRule type="cellIs" dxfId="367" priority="7" operator="greaterThan">
      <formula>0</formula>
    </cfRule>
  </conditionalFormatting>
  <conditionalFormatting sqref="N3:N8">
    <cfRule type="cellIs" dxfId="366" priority="8" operator="greaterThan">
      <formula>0</formula>
    </cfRule>
  </conditionalFormatting>
  <conditionalFormatting sqref="O3:O8">
    <cfRule type="cellIs" dxfId="365" priority="9" operator="greaterThan">
      <formula>0</formula>
    </cfRule>
  </conditionalFormatting>
  <conditionalFormatting sqref="P3:P8">
    <cfRule type="cellIs" dxfId="364" priority="10" operator="greaterThan">
      <formula>0</formula>
    </cfRule>
  </conditionalFormatting>
  <conditionalFormatting sqref="Q3:Q8">
    <cfRule type="cellIs" dxfId="363" priority="11" operator="greaterThan">
      <formula>0</formula>
    </cfRule>
  </conditionalFormatting>
  <conditionalFormatting sqref="C12:I39 C43:I70 C74:I101 C105:I132">
    <cfRule type="cellIs" dxfId="362" priority="12" operator="equal">
      <formula>"Am. fotball"</formula>
    </cfRule>
  </conditionalFormatting>
  <conditionalFormatting sqref="C12:I39 C43:I70 C74:I101 C105:I132">
    <cfRule type="containsText" dxfId="361" priority="13" operator="containsText" text="Baseball">
      <formula>NOT(ISERROR(SEARCH(("Baseball"),(C12))))</formula>
    </cfRule>
  </conditionalFormatting>
  <conditionalFormatting sqref="C12:I39 C43:I70 C74:I101 C105:I132">
    <cfRule type="cellIs" dxfId="360" priority="14" operator="equal">
      <formula>"Cricket"</formula>
    </cfRule>
  </conditionalFormatting>
  <conditionalFormatting sqref="C12:I39 C43:I70 C74:I101 C105:I132">
    <cfRule type="cellIs" dxfId="359" priority="15" operator="equal">
      <formula>"Fotball"</formula>
    </cfRule>
  </conditionalFormatting>
  <conditionalFormatting sqref="C12:I39 C43:I70 C74:I101 C105:I132">
    <cfRule type="cellIs" dxfId="358" priority="16" operator="equal">
      <formula>"Friidrett"</formula>
    </cfRule>
  </conditionalFormatting>
  <conditionalFormatting sqref="C12:I39 C43:I70 C74:I101 C105:I132">
    <cfRule type="cellIs" dxfId="357" priority="17" operator="equal">
      <formula>"Lacrosse"</formula>
    </cfRule>
  </conditionalFormatting>
  <conditionalFormatting sqref="C12:I39 C43:I70 C74:I101 C105:I132">
    <cfRule type="cellIs" dxfId="356" priority="18" operator="equal">
      <formula>"Landhockey"</formula>
    </cfRule>
  </conditionalFormatting>
  <conditionalFormatting sqref="C12:I39 C43:I70 C74:I101 C105:I132">
    <cfRule type="cellIs" dxfId="355" priority="19" operator="equal">
      <formula>"Rugby"</formula>
    </cfRule>
  </conditionalFormatting>
  <conditionalFormatting sqref="C12:I39 C43:I70 C74:I101 C105:I132">
    <cfRule type="cellIs" dxfId="354" priority="20" operator="equal">
      <formula>"Tennis"</formula>
    </cfRule>
  </conditionalFormatting>
  <conditionalFormatting sqref="C12:I39 C43:I70 C74:I101 C105:I132">
    <cfRule type="cellIs" dxfId="353" priority="21" operator="equal">
      <formula>"OBIK"</formula>
    </cfRule>
  </conditionalFormatting>
  <conditionalFormatting sqref="C12:I39 C43:I70 C74:I101 C105:I132">
    <cfRule type="containsText" dxfId="352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Rustad KG11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Rustad N11-1</v>
      </c>
      <c r="B4" s="67"/>
      <c r="C4" s="67"/>
      <c r="D4" s="38" t="str">
        <f>L43</f>
        <v>11er</v>
      </c>
      <c r="E4" s="38" t="str">
        <f>L44</f>
        <v>Nei</v>
      </c>
      <c r="F4" s="39" t="str">
        <f>L45</f>
        <v>Naturgress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13.838436256702991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Rustad N11-2</v>
      </c>
      <c r="B5" s="67"/>
      <c r="C5" s="67"/>
      <c r="D5" s="38" t="str">
        <f>L74</f>
        <v>11er</v>
      </c>
      <c r="E5" s="38" t="str">
        <f>L75</f>
        <v>Nei</v>
      </c>
      <c r="F5" s="39" t="str">
        <f>L76</f>
        <v>Naturgress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13.838436256702991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Rustad N11-3</v>
      </c>
      <c r="B6" s="67"/>
      <c r="C6" s="67"/>
      <c r="D6" s="38" t="str">
        <f>L105</f>
        <v>11er</v>
      </c>
      <c r="E6" s="38" t="str">
        <f>L106</f>
        <v>Nei</v>
      </c>
      <c r="F6" s="39" t="str">
        <f>L107</f>
        <v>Naturgress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13.838436256702991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91.515308770108973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274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71" t="s">
        <v>277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17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24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0.27676872513405981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13.838436256702991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71" t="s">
        <v>280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1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17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3" t="s">
        <v>11</v>
      </c>
      <c r="I76" s="50"/>
      <c r="K76" s="38" t="s">
        <v>6</v>
      </c>
      <c r="L76" s="54" t="s">
        <v>24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3" t="s">
        <v>11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0.27676872513405981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3" t="s">
        <v>11</v>
      </c>
      <c r="I78" s="53" t="s">
        <v>11</v>
      </c>
      <c r="K78" s="55" t="s">
        <v>47</v>
      </c>
      <c r="L78" s="56">
        <f>L73*L77</f>
        <v>13.838436256702991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56</v>
      </c>
      <c r="B88" s="52" t="s">
        <v>57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57</v>
      </c>
      <c r="B89" s="52" t="s">
        <v>58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58</v>
      </c>
      <c r="B90" s="52" t="s">
        <v>59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59</v>
      </c>
      <c r="B91" s="52" t="s">
        <v>60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60</v>
      </c>
      <c r="B92" s="52" t="s">
        <v>61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61</v>
      </c>
      <c r="B93" s="52" t="s">
        <v>62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62</v>
      </c>
      <c r="B94" s="52" t="s">
        <v>63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63</v>
      </c>
      <c r="B95" s="52" t="s">
        <v>64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64</v>
      </c>
      <c r="B96" s="52" t="s">
        <v>65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65</v>
      </c>
      <c r="B97" s="52" t="s">
        <v>66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66</v>
      </c>
      <c r="B98" s="52" t="s">
        <v>67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71" t="s">
        <v>281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1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17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6</v>
      </c>
      <c r="L107" s="54" t="s">
        <v>24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0.27676872513405981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3" t="s">
        <v>11</v>
      </c>
      <c r="I109" s="53" t="s">
        <v>11</v>
      </c>
      <c r="K109" s="55" t="s">
        <v>47</v>
      </c>
      <c r="L109" s="56">
        <f>L104*L108</f>
        <v>13.838436256702991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56</v>
      </c>
      <c r="B119" s="52" t="s">
        <v>57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57</v>
      </c>
      <c r="B120" s="52" t="s">
        <v>58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58</v>
      </c>
      <c r="B121" s="52" t="s">
        <v>59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59</v>
      </c>
      <c r="B122" s="52" t="s">
        <v>60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60</v>
      </c>
      <c r="B123" s="52" t="s">
        <v>61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61</v>
      </c>
      <c r="B124" s="52" t="s">
        <v>62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62</v>
      </c>
      <c r="B125" s="52" t="s">
        <v>63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63</v>
      </c>
      <c r="B126" s="52" t="s">
        <v>64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64</v>
      </c>
      <c r="B127" s="52" t="s">
        <v>65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65</v>
      </c>
      <c r="B128" s="52" t="s">
        <v>66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66</v>
      </c>
      <c r="B129" s="52" t="s">
        <v>67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2">
    <mergeCell ref="A9:C9"/>
    <mergeCell ref="A10:I10"/>
    <mergeCell ref="A41:I41"/>
    <mergeCell ref="A72:I72"/>
    <mergeCell ref="A103:I103"/>
    <mergeCell ref="A7:C7"/>
    <mergeCell ref="A8:C8"/>
    <mergeCell ref="A1:Q1"/>
    <mergeCell ref="A3:C3"/>
    <mergeCell ref="A4:C4"/>
    <mergeCell ref="A5:C5"/>
    <mergeCell ref="A6:C6"/>
  </mergeCells>
  <conditionalFormatting sqref="G3:G8">
    <cfRule type="cellIs" dxfId="351" priority="1" operator="greaterThan">
      <formula>0</formula>
    </cfRule>
  </conditionalFormatting>
  <conditionalFormatting sqref="H3:H8">
    <cfRule type="cellIs" dxfId="350" priority="2" operator="greaterThan">
      <formula>0</formula>
    </cfRule>
  </conditionalFormatting>
  <conditionalFormatting sqref="I3:I8">
    <cfRule type="cellIs" dxfId="349" priority="3" operator="greaterThan">
      <formula>0</formula>
    </cfRule>
  </conditionalFormatting>
  <conditionalFormatting sqref="J3:J8">
    <cfRule type="cellIs" dxfId="348" priority="4" operator="greaterThan">
      <formula>0</formula>
    </cfRule>
  </conditionalFormatting>
  <conditionalFormatting sqref="K3:K8">
    <cfRule type="cellIs" dxfId="347" priority="5" operator="greaterThan">
      <formula>0</formula>
    </cfRule>
  </conditionalFormatting>
  <conditionalFormatting sqref="L3:L8">
    <cfRule type="cellIs" dxfId="346" priority="6" operator="greaterThan">
      <formula>0</formula>
    </cfRule>
  </conditionalFormatting>
  <conditionalFormatting sqref="M3:M8">
    <cfRule type="cellIs" dxfId="345" priority="7" operator="greaterThan">
      <formula>0</formula>
    </cfRule>
  </conditionalFormatting>
  <conditionalFormatting sqref="N3:N8">
    <cfRule type="cellIs" dxfId="344" priority="8" operator="greaterThan">
      <formula>0</formula>
    </cfRule>
  </conditionalFormatting>
  <conditionalFormatting sqref="O3:O8">
    <cfRule type="cellIs" dxfId="343" priority="9" operator="greaterThan">
      <formula>0</formula>
    </cfRule>
  </conditionalFormatting>
  <conditionalFormatting sqref="P3:P8">
    <cfRule type="cellIs" dxfId="342" priority="10" operator="greaterThan">
      <formula>0</formula>
    </cfRule>
  </conditionalFormatting>
  <conditionalFormatting sqref="Q3:Q8">
    <cfRule type="cellIs" dxfId="341" priority="11" operator="greaterThan">
      <formula>0</formula>
    </cfRule>
  </conditionalFormatting>
  <conditionalFormatting sqref="C12:I39 C43:I70 C74:I101 C105:I132">
    <cfRule type="cellIs" dxfId="340" priority="12" operator="equal">
      <formula>"Am. fotball"</formula>
    </cfRule>
  </conditionalFormatting>
  <conditionalFormatting sqref="C12:I39 C43:I70 C74:I101 C105:I132">
    <cfRule type="containsText" dxfId="339" priority="13" operator="containsText" text="Baseball">
      <formula>NOT(ISERROR(SEARCH(("Baseball"),(C12))))</formula>
    </cfRule>
  </conditionalFormatting>
  <conditionalFormatting sqref="C12:I39 C43:I70 C74:I101 C105:I132">
    <cfRule type="cellIs" dxfId="338" priority="14" operator="equal">
      <formula>"Cricket"</formula>
    </cfRule>
  </conditionalFormatting>
  <conditionalFormatting sqref="C12:I39 C43:I70 C74:I101 C105:I132">
    <cfRule type="cellIs" dxfId="337" priority="15" operator="equal">
      <formula>"Fotball"</formula>
    </cfRule>
  </conditionalFormatting>
  <conditionalFormatting sqref="C12:I39 C43:I70 C74:I101 C105:I132">
    <cfRule type="cellIs" dxfId="336" priority="16" operator="equal">
      <formula>"Friidrett"</formula>
    </cfRule>
  </conditionalFormatting>
  <conditionalFormatting sqref="C12:I39 C43:I70 C74:I101 C105:I132">
    <cfRule type="cellIs" dxfId="335" priority="17" operator="equal">
      <formula>"Lacrosse"</formula>
    </cfRule>
  </conditionalFormatting>
  <conditionalFormatting sqref="C12:I39 C43:I70 C74:I101 C105:I132">
    <cfRule type="cellIs" dxfId="334" priority="18" operator="equal">
      <formula>"Landhockey"</formula>
    </cfRule>
  </conditionalFormatting>
  <conditionalFormatting sqref="C12:I39 C43:I70 C74:I101 C105:I132">
    <cfRule type="cellIs" dxfId="333" priority="19" operator="equal">
      <formula>"Rugby"</formula>
    </cfRule>
  </conditionalFormatting>
  <conditionalFormatting sqref="C12:I39 C43:I70 C74:I101 C105:I132">
    <cfRule type="cellIs" dxfId="332" priority="20" operator="equal">
      <formula>"Tennis"</formula>
    </cfRule>
  </conditionalFormatting>
  <conditionalFormatting sqref="C12:I39 C43:I70 C74:I101 C105:I132">
    <cfRule type="cellIs" dxfId="331" priority="21" operator="equal">
      <formula>"OBIK"</formula>
    </cfRule>
  </conditionalFormatting>
  <conditionalFormatting sqref="C12:I39 C43:I70 C74:I101 C105:I132">
    <cfRule type="containsText" dxfId="330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Røa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Røa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Røa KG7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8.3333333333333321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108.33333333333333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275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279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68" t="s">
        <v>282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11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11</v>
      </c>
      <c r="I77" s="59" t="s">
        <v>11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11</v>
      </c>
      <c r="I78" s="59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11</v>
      </c>
      <c r="I79" s="59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11</v>
      </c>
      <c r="I80" s="59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11</v>
      </c>
      <c r="I81" s="59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11</v>
      </c>
      <c r="I82" s="59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11</v>
      </c>
      <c r="I83" s="59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11</v>
      </c>
      <c r="I84" s="59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11</v>
      </c>
      <c r="I85" s="59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11</v>
      </c>
      <c r="I86" s="59" t="s">
        <v>11</v>
      </c>
    </row>
    <row r="87" spans="1:9" ht="12.75" x14ac:dyDescent="0.2">
      <c r="A87" s="52" t="s">
        <v>56</v>
      </c>
      <c r="B87" s="52" t="s">
        <v>57</v>
      </c>
      <c r="C87" s="59" t="s">
        <v>11</v>
      </c>
      <c r="D87" s="59" t="s">
        <v>11</v>
      </c>
      <c r="E87" s="59" t="s">
        <v>11</v>
      </c>
      <c r="F87" s="59" t="s">
        <v>11</v>
      </c>
      <c r="G87" s="59" t="s">
        <v>11</v>
      </c>
      <c r="H87" s="59" t="s">
        <v>11</v>
      </c>
      <c r="I87" s="59" t="s">
        <v>11</v>
      </c>
    </row>
    <row r="88" spans="1:9" ht="12.75" x14ac:dyDescent="0.2">
      <c r="A88" s="52" t="s">
        <v>57</v>
      </c>
      <c r="B88" s="52" t="s">
        <v>58</v>
      </c>
      <c r="C88" s="59" t="s">
        <v>11</v>
      </c>
      <c r="D88" s="59" t="s">
        <v>11</v>
      </c>
      <c r="E88" s="59" t="s">
        <v>11</v>
      </c>
      <c r="F88" s="59" t="s">
        <v>11</v>
      </c>
      <c r="G88" s="59" t="s">
        <v>11</v>
      </c>
      <c r="H88" s="59" t="s">
        <v>11</v>
      </c>
      <c r="I88" s="59" t="s">
        <v>11</v>
      </c>
    </row>
    <row r="89" spans="1:9" ht="12.75" x14ac:dyDescent="0.2">
      <c r="A89" s="52" t="s">
        <v>58</v>
      </c>
      <c r="B89" s="52" t="s">
        <v>59</v>
      </c>
      <c r="C89" s="59" t="s">
        <v>11</v>
      </c>
      <c r="D89" s="59" t="s">
        <v>11</v>
      </c>
      <c r="E89" s="59" t="s">
        <v>11</v>
      </c>
      <c r="F89" s="59" t="s">
        <v>11</v>
      </c>
      <c r="G89" s="59" t="s">
        <v>11</v>
      </c>
      <c r="H89" s="59" t="s">
        <v>11</v>
      </c>
      <c r="I89" s="59" t="s">
        <v>11</v>
      </c>
    </row>
    <row r="90" spans="1:9" ht="12.75" x14ac:dyDescent="0.2">
      <c r="A90" s="52" t="s">
        <v>59</v>
      </c>
      <c r="B90" s="52" t="s">
        <v>60</v>
      </c>
      <c r="C90" s="59" t="s">
        <v>11</v>
      </c>
      <c r="D90" s="59" t="s">
        <v>11</v>
      </c>
      <c r="E90" s="59" t="s">
        <v>11</v>
      </c>
      <c r="F90" s="59" t="s">
        <v>11</v>
      </c>
      <c r="G90" s="59" t="s">
        <v>11</v>
      </c>
      <c r="H90" s="59" t="s">
        <v>11</v>
      </c>
      <c r="I90" s="59" t="s">
        <v>11</v>
      </c>
    </row>
    <row r="91" spans="1:9" ht="12.75" x14ac:dyDescent="0.2">
      <c r="A91" s="52" t="s">
        <v>60</v>
      </c>
      <c r="B91" s="52" t="s">
        <v>61</v>
      </c>
      <c r="C91" s="59" t="s">
        <v>11</v>
      </c>
      <c r="D91" s="59" t="s">
        <v>11</v>
      </c>
      <c r="E91" s="59" t="s">
        <v>11</v>
      </c>
      <c r="F91" s="59" t="s">
        <v>11</v>
      </c>
      <c r="G91" s="59" t="s">
        <v>11</v>
      </c>
      <c r="H91" s="59" t="s">
        <v>11</v>
      </c>
      <c r="I91" s="59" t="s">
        <v>11</v>
      </c>
    </row>
    <row r="92" spans="1:9" ht="12.75" x14ac:dyDescent="0.2">
      <c r="A92" s="52" t="s">
        <v>61</v>
      </c>
      <c r="B92" s="52" t="s">
        <v>62</v>
      </c>
      <c r="C92" s="59" t="s">
        <v>11</v>
      </c>
      <c r="D92" s="59" t="s">
        <v>11</v>
      </c>
      <c r="E92" s="59" t="s">
        <v>11</v>
      </c>
      <c r="F92" s="59" t="s">
        <v>11</v>
      </c>
      <c r="G92" s="59" t="s">
        <v>11</v>
      </c>
      <c r="H92" s="59" t="s">
        <v>11</v>
      </c>
      <c r="I92" s="59" t="s">
        <v>11</v>
      </c>
    </row>
    <row r="93" spans="1:9" ht="12.75" x14ac:dyDescent="0.2">
      <c r="A93" s="52" t="s">
        <v>62</v>
      </c>
      <c r="B93" s="52" t="s">
        <v>63</v>
      </c>
      <c r="C93" s="59" t="s">
        <v>11</v>
      </c>
      <c r="D93" s="59" t="s">
        <v>11</v>
      </c>
      <c r="E93" s="59" t="s">
        <v>11</v>
      </c>
      <c r="F93" s="59" t="s">
        <v>11</v>
      </c>
      <c r="G93" s="59" t="s">
        <v>11</v>
      </c>
      <c r="H93" s="59" t="s">
        <v>11</v>
      </c>
      <c r="I93" s="59" t="s">
        <v>11</v>
      </c>
    </row>
    <row r="94" spans="1:9" ht="12.75" x14ac:dyDescent="0.2">
      <c r="A94" s="52" t="s">
        <v>63</v>
      </c>
      <c r="B94" s="52" t="s">
        <v>64</v>
      </c>
      <c r="C94" s="59" t="s">
        <v>11</v>
      </c>
      <c r="D94" s="59" t="s">
        <v>11</v>
      </c>
      <c r="E94" s="59" t="s">
        <v>11</v>
      </c>
      <c r="F94" s="59" t="s">
        <v>11</v>
      </c>
      <c r="G94" s="59" t="s">
        <v>11</v>
      </c>
      <c r="H94" s="59" t="s">
        <v>11</v>
      </c>
      <c r="I94" s="59" t="s">
        <v>11</v>
      </c>
    </row>
    <row r="95" spans="1:9" ht="12.75" x14ac:dyDescent="0.2">
      <c r="A95" s="52" t="s">
        <v>64</v>
      </c>
      <c r="B95" s="52" t="s">
        <v>65</v>
      </c>
      <c r="C95" s="59" t="s">
        <v>11</v>
      </c>
      <c r="D95" s="59" t="s">
        <v>11</v>
      </c>
      <c r="E95" s="59" t="s">
        <v>11</v>
      </c>
      <c r="F95" s="59" t="s">
        <v>11</v>
      </c>
      <c r="G95" s="59" t="s">
        <v>11</v>
      </c>
      <c r="H95" s="50"/>
      <c r="I95" s="59" t="s">
        <v>11</v>
      </c>
    </row>
    <row r="96" spans="1:9" ht="12.75" x14ac:dyDescent="0.2">
      <c r="A96" s="52" t="s">
        <v>65</v>
      </c>
      <c r="B96" s="52" t="s">
        <v>66</v>
      </c>
      <c r="C96" s="59" t="s">
        <v>11</v>
      </c>
      <c r="D96" s="59" t="s">
        <v>11</v>
      </c>
      <c r="E96" s="59" t="s">
        <v>11</v>
      </c>
      <c r="F96" s="59" t="s">
        <v>11</v>
      </c>
      <c r="G96" s="59" t="s">
        <v>11</v>
      </c>
      <c r="H96" s="50"/>
      <c r="I96" s="59" t="s">
        <v>11</v>
      </c>
    </row>
    <row r="97" spans="1:9" ht="12.75" x14ac:dyDescent="0.2">
      <c r="A97" s="52" t="s">
        <v>66</v>
      </c>
      <c r="B97" s="52" t="s">
        <v>67</v>
      </c>
      <c r="C97" s="59" t="s">
        <v>11</v>
      </c>
      <c r="D97" s="59" t="s">
        <v>11</v>
      </c>
      <c r="E97" s="59" t="s">
        <v>11</v>
      </c>
      <c r="F97" s="59" t="s">
        <v>11</v>
      </c>
      <c r="G97" s="59" t="s">
        <v>11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9" t="s">
        <v>11</v>
      </c>
      <c r="D98" s="59" t="s">
        <v>11</v>
      </c>
      <c r="E98" s="59" t="s">
        <v>11</v>
      </c>
      <c r="F98" s="59" t="s">
        <v>11</v>
      </c>
      <c r="G98" s="59" t="s">
        <v>11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329" priority="1" operator="equal">
      <formula>"Am. fotball"</formula>
    </cfRule>
  </conditionalFormatting>
  <conditionalFormatting sqref="C11:I38 C42:I69 C73:I100">
    <cfRule type="containsText" dxfId="328" priority="2" operator="containsText" text="Baseball">
      <formula>NOT(ISERROR(SEARCH(("Baseball"),(C11))))</formula>
    </cfRule>
  </conditionalFormatting>
  <conditionalFormatting sqref="C11:I38 C42:I69 C73:I100">
    <cfRule type="cellIs" dxfId="327" priority="3" operator="equal">
      <formula>"Cricket"</formula>
    </cfRule>
  </conditionalFormatting>
  <conditionalFormatting sqref="C11:I38 C42:I69 C73:I100">
    <cfRule type="cellIs" dxfId="326" priority="4" operator="equal">
      <formula>"Fotball"</formula>
    </cfRule>
  </conditionalFormatting>
  <conditionalFormatting sqref="C11:I38 C42:I69 C73:I100">
    <cfRule type="cellIs" dxfId="325" priority="5" operator="equal">
      <formula>"Friidrett"</formula>
    </cfRule>
  </conditionalFormatting>
  <conditionalFormatting sqref="C11:I38 C42:I69 C73:I100">
    <cfRule type="cellIs" dxfId="324" priority="6" operator="equal">
      <formula>"Lacrosse"</formula>
    </cfRule>
  </conditionalFormatting>
  <conditionalFormatting sqref="C11:I38 C42:I69 C73:I100">
    <cfRule type="cellIs" dxfId="323" priority="7" operator="equal">
      <formula>"Landhockey"</formula>
    </cfRule>
  </conditionalFormatting>
  <conditionalFormatting sqref="C11:I38 C42:I69 C73:I100">
    <cfRule type="cellIs" dxfId="322" priority="8" operator="equal">
      <formula>"Rugby"</formula>
    </cfRule>
  </conditionalFormatting>
  <conditionalFormatting sqref="C11:I38 C42:I69 C73:I100">
    <cfRule type="cellIs" dxfId="321" priority="9" operator="equal">
      <formula>"Tennis"</formula>
    </cfRule>
  </conditionalFormatting>
  <conditionalFormatting sqref="C11:I38 C42:I69 C73:I100">
    <cfRule type="cellIs" dxfId="320" priority="10" operator="equal">
      <formula>"OBIK"</formula>
    </cfRule>
  </conditionalFormatting>
  <conditionalFormatting sqref="C11:I38 C42:I69 C73:I100">
    <cfRule type="containsText" dxfId="319" priority="11" operator="containsText" text="tiltak">
      <formula>NOT(ISERROR(SEARCH(("tiltak"),(C11))))</formula>
    </cfRule>
  </conditionalFormatting>
  <conditionalFormatting sqref="G3:G7">
    <cfRule type="cellIs" dxfId="318" priority="12" operator="greaterThan">
      <formula>0</formula>
    </cfRule>
  </conditionalFormatting>
  <conditionalFormatting sqref="H3:H7">
    <cfRule type="cellIs" dxfId="317" priority="13" operator="greaterThan">
      <formula>0</formula>
    </cfRule>
  </conditionalFormatting>
  <conditionalFormatting sqref="I3:I7">
    <cfRule type="cellIs" dxfId="316" priority="14" operator="greaterThan">
      <formula>0</formula>
    </cfRule>
  </conditionalFormatting>
  <conditionalFormatting sqref="J3:J7">
    <cfRule type="cellIs" dxfId="315" priority="15" operator="greaterThan">
      <formula>0</formula>
    </cfRule>
  </conditionalFormatting>
  <conditionalFormatting sqref="K3:K7">
    <cfRule type="cellIs" dxfId="314" priority="16" operator="greaterThan">
      <formula>0</formula>
    </cfRule>
  </conditionalFormatting>
  <conditionalFormatting sqref="L3:L7">
    <cfRule type="cellIs" dxfId="313" priority="17" operator="greaterThan">
      <formula>0</formula>
    </cfRule>
  </conditionalFormatting>
  <conditionalFormatting sqref="M3:M7">
    <cfRule type="cellIs" dxfId="312" priority="18" operator="greaterThan">
      <formula>0</formula>
    </cfRule>
  </conditionalFormatting>
  <conditionalFormatting sqref="N3:N7">
    <cfRule type="cellIs" dxfId="311" priority="19" operator="greaterThan">
      <formula>0</formula>
    </cfRule>
  </conditionalFormatting>
  <conditionalFormatting sqref="O3:O7">
    <cfRule type="cellIs" dxfId="310" priority="20" operator="greaterThan">
      <formula>0</formula>
    </cfRule>
  </conditionalFormatting>
  <conditionalFormatting sqref="P3:P7">
    <cfRule type="cellIs" dxfId="309" priority="21" operator="greaterThan">
      <formula>0</formula>
    </cfRule>
  </conditionalFormatting>
  <conditionalFormatting sqref="Q3:Q7">
    <cfRule type="cellIs" dxfId="308" priority="22" operator="greaterThan">
      <formula>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Sinober N5-1</v>
      </c>
      <c r="B3" s="67"/>
      <c r="C3" s="67"/>
      <c r="D3" s="38" t="str">
        <f>L12</f>
        <v>5er</v>
      </c>
      <c r="E3" s="38" t="str">
        <f>L13</f>
        <v>Nei</v>
      </c>
      <c r="F3" s="39" t="str">
        <f>L14</f>
        <v>Naturgress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1.7298045320878739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Sinober N5-2</v>
      </c>
      <c r="B4" s="67"/>
      <c r="C4" s="67"/>
      <c r="D4" s="38" t="str">
        <f>L43</f>
        <v>5er</v>
      </c>
      <c r="E4" s="38" t="str">
        <f>L44</f>
        <v>Nei</v>
      </c>
      <c r="F4" s="39" t="str">
        <f>L45</f>
        <v>Naturgress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1.7298045320878739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A72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A103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>
        <f>A134</f>
        <v>0</v>
      </c>
      <c r="B7" s="67"/>
      <c r="C7" s="67"/>
      <c r="D7" s="38">
        <f>L136</f>
        <v>0</v>
      </c>
      <c r="E7" s="38">
        <f>L137</f>
        <v>0</v>
      </c>
      <c r="F7" s="38">
        <f>L138</f>
        <v>0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3.4596090641757478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71" t="s">
        <v>286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7" t="s">
        <v>14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7" t="s">
        <v>17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24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3.4596090641757477E-2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1.7298045320878739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71" t="s">
        <v>289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14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17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 t="s">
        <v>11</v>
      </c>
      <c r="I45" s="50"/>
      <c r="K45" s="38" t="s">
        <v>6</v>
      </c>
      <c r="L45" s="54" t="s">
        <v>24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 t="s">
        <v>11</v>
      </c>
      <c r="I46" s="50"/>
      <c r="K46" s="38" t="s">
        <v>45</v>
      </c>
      <c r="L46" s="42">
        <f>VLOOKUP(L43,Parametere!$A$2:$B$5,2,FALSE)*VLOOKUP(L44,Parametere!$A$8:$B$9,2,FALSE)*VLOOKUP(L45,Parametere!$A$12:$B$14,2,FALSE)</f>
        <v>3.4596090641757477E-2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 t="s">
        <v>11</v>
      </c>
      <c r="I47" s="53" t="s">
        <v>11</v>
      </c>
      <c r="K47" s="55" t="s">
        <v>47</v>
      </c>
      <c r="L47" s="56">
        <f>L42*L46</f>
        <v>1.7298045320878739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9" ht="12.75" x14ac:dyDescent="0.2">
      <c r="A57" s="52" t="s">
        <v>56</v>
      </c>
      <c r="B57" s="52" t="s">
        <v>57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57</v>
      </c>
      <c r="B58" s="52" t="s">
        <v>58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58</v>
      </c>
      <c r="B59" s="52" t="s">
        <v>59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59</v>
      </c>
      <c r="B60" s="52" t="s">
        <v>60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60</v>
      </c>
      <c r="B61" s="52" t="s">
        <v>61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61</v>
      </c>
      <c r="B62" s="52" t="s">
        <v>62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62</v>
      </c>
      <c r="B63" s="52" t="s">
        <v>63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63</v>
      </c>
      <c r="B64" s="52" t="s">
        <v>64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64</v>
      </c>
      <c r="B65" s="52" t="s">
        <v>65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25" ht="12.75" x14ac:dyDescent="0.2">
      <c r="A66" s="52" t="s">
        <v>65</v>
      </c>
      <c r="B66" s="52" t="s">
        <v>66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3" t="s">
        <v>11</v>
      </c>
    </row>
    <row r="67" spans="1:25" ht="12.75" x14ac:dyDescent="0.2">
      <c r="A67" s="52" t="s">
        <v>66</v>
      </c>
      <c r="B67" s="52" t="s">
        <v>67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25" ht="12.75" x14ac:dyDescent="0.2">
      <c r="A68" s="52" t="s">
        <v>67</v>
      </c>
      <c r="B68" s="52" t="s">
        <v>68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"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103" spans="13:25" ht="22.5" customHeight="1" x14ac:dyDescent="0.2"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34" spans="14:25" ht="22.5" customHeight="1" x14ac:dyDescent="0.2"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65" spans="14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0">
    <mergeCell ref="A9:C9"/>
    <mergeCell ref="A10:I10"/>
    <mergeCell ref="A41:I41"/>
    <mergeCell ref="A1:Q1"/>
    <mergeCell ref="A3:C3"/>
    <mergeCell ref="A4:C4"/>
    <mergeCell ref="A5:C5"/>
    <mergeCell ref="A6:C6"/>
    <mergeCell ref="A7:C7"/>
    <mergeCell ref="A8:C8"/>
  </mergeCells>
  <conditionalFormatting sqref="G3:G8">
    <cfRule type="cellIs" dxfId="307" priority="1" operator="greaterThan">
      <formula>0</formula>
    </cfRule>
  </conditionalFormatting>
  <conditionalFormatting sqref="H3:H8">
    <cfRule type="cellIs" dxfId="306" priority="2" operator="greaterThan">
      <formula>0</formula>
    </cfRule>
  </conditionalFormatting>
  <conditionalFormatting sqref="I3:I8">
    <cfRule type="cellIs" dxfId="305" priority="3" operator="greaterThan">
      <formula>0</formula>
    </cfRule>
  </conditionalFormatting>
  <conditionalFormatting sqref="J3:J8">
    <cfRule type="cellIs" dxfId="304" priority="4" operator="greaterThan">
      <formula>0</formula>
    </cfRule>
  </conditionalFormatting>
  <conditionalFormatting sqref="K3:K8">
    <cfRule type="cellIs" dxfId="303" priority="5" operator="greaterThan">
      <formula>0</formula>
    </cfRule>
  </conditionalFormatting>
  <conditionalFormatting sqref="L3:L8">
    <cfRule type="cellIs" dxfId="302" priority="6" operator="greaterThan">
      <formula>0</formula>
    </cfRule>
  </conditionalFormatting>
  <conditionalFormatting sqref="M3:M8">
    <cfRule type="cellIs" dxfId="301" priority="7" operator="greaterThan">
      <formula>0</formula>
    </cfRule>
  </conditionalFormatting>
  <conditionalFormatting sqref="N3:N8">
    <cfRule type="cellIs" dxfId="300" priority="8" operator="greaterThan">
      <formula>0</formula>
    </cfRule>
  </conditionalFormatting>
  <conditionalFormatting sqref="O3:O8">
    <cfRule type="cellIs" dxfId="299" priority="9" operator="greaterThan">
      <formula>0</formula>
    </cfRule>
  </conditionalFormatting>
  <conditionalFormatting sqref="P3:P8">
    <cfRule type="cellIs" dxfId="298" priority="10" operator="greaterThan">
      <formula>0</formula>
    </cfRule>
  </conditionalFormatting>
  <conditionalFormatting sqref="Q3:Q8">
    <cfRule type="cellIs" dxfId="297" priority="11" operator="greaterThan">
      <formula>0</formula>
    </cfRule>
  </conditionalFormatting>
  <conditionalFormatting sqref="C12:I39 C43:I70">
    <cfRule type="cellIs" dxfId="296" priority="12" operator="equal">
      <formula>"Am. fotball"</formula>
    </cfRule>
  </conditionalFormatting>
  <conditionalFormatting sqref="C12:I39 C43:I70">
    <cfRule type="containsText" dxfId="295" priority="13" operator="containsText" text="Baseball">
      <formula>NOT(ISERROR(SEARCH(("Baseball"),(C12))))</formula>
    </cfRule>
  </conditionalFormatting>
  <conditionalFormatting sqref="C12:I39 C43:I70">
    <cfRule type="cellIs" dxfId="294" priority="14" operator="equal">
      <formula>"Cricket"</formula>
    </cfRule>
  </conditionalFormatting>
  <conditionalFormatting sqref="C12:I39 C43:I70">
    <cfRule type="cellIs" dxfId="293" priority="15" operator="equal">
      <formula>"Fotball"</formula>
    </cfRule>
  </conditionalFormatting>
  <conditionalFormatting sqref="C12:I39 C43:I70">
    <cfRule type="cellIs" dxfId="292" priority="16" operator="equal">
      <formula>"Friidrett"</formula>
    </cfRule>
  </conditionalFormatting>
  <conditionalFormatting sqref="C12:I39 C43:I70">
    <cfRule type="cellIs" dxfId="291" priority="17" operator="equal">
      <formula>"Lacrosse"</formula>
    </cfRule>
  </conditionalFormatting>
  <conditionalFormatting sqref="C12:I39 C43:I70">
    <cfRule type="cellIs" dxfId="290" priority="18" operator="equal">
      <formula>"Landhockey"</formula>
    </cfRule>
  </conditionalFormatting>
  <conditionalFormatting sqref="C12:I39 C43:I70">
    <cfRule type="cellIs" dxfId="289" priority="19" operator="equal">
      <formula>"Rugby"</formula>
    </cfRule>
  </conditionalFormatting>
  <conditionalFormatting sqref="C12:I39 C43:I70">
    <cfRule type="cellIs" dxfId="288" priority="20" operator="equal">
      <formula>"Tennis"</formula>
    </cfRule>
  </conditionalFormatting>
  <conditionalFormatting sqref="C12:I39 C43:I70">
    <cfRule type="cellIs" dxfId="287" priority="21" operator="equal">
      <formula>"OBIK"</formula>
    </cfRule>
  </conditionalFormatting>
  <conditionalFormatting sqref="C12:I39 C43:I70">
    <cfRule type="containsText" dxfId="286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Stovner Stadion Friidrett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0</v>
      </c>
      <c r="K3" s="42">
        <f t="shared" si="0"/>
        <v>38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12</v>
      </c>
      <c r="Q3" s="42">
        <f t="shared" si="0"/>
        <v>0</v>
      </c>
    </row>
    <row r="4" spans="1:25" ht="12.75" x14ac:dyDescent="0.2">
      <c r="A4" s="73" t="str">
        <f>A40</f>
        <v>Stovner Stadion G11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38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12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0</v>
      </c>
      <c r="K7" s="46">
        <f t="shared" si="4"/>
        <v>76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24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6" t="s">
        <v>287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12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12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12</v>
      </c>
      <c r="I15" s="53" t="s">
        <v>12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12</v>
      </c>
      <c r="I16" s="53" t="s">
        <v>12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12</v>
      </c>
      <c r="I17" s="53" t="s">
        <v>12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12</v>
      </c>
      <c r="I18" s="53" t="s">
        <v>12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12</v>
      </c>
      <c r="I19" s="53" t="s">
        <v>12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12</v>
      </c>
      <c r="I20" s="53" t="s">
        <v>12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12</v>
      </c>
      <c r="I21" s="53" t="s">
        <v>12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12</v>
      </c>
      <c r="I22" s="53" t="s">
        <v>12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12</v>
      </c>
      <c r="I23" s="53" t="s">
        <v>12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12</v>
      </c>
      <c r="I24" s="53" t="s">
        <v>12</v>
      </c>
    </row>
    <row r="25" spans="1:9" ht="12.75" x14ac:dyDescent="0.2">
      <c r="A25" s="52" t="s">
        <v>56</v>
      </c>
      <c r="B25" s="52" t="s">
        <v>57</v>
      </c>
      <c r="C25" s="53" t="s">
        <v>12</v>
      </c>
      <c r="D25" s="59" t="s">
        <v>21</v>
      </c>
      <c r="E25" s="53" t="s">
        <v>12</v>
      </c>
      <c r="F25" s="59" t="s">
        <v>21</v>
      </c>
      <c r="G25" s="53" t="s">
        <v>12</v>
      </c>
      <c r="H25" s="53" t="s">
        <v>12</v>
      </c>
      <c r="I25" s="53" t="s">
        <v>12</v>
      </c>
    </row>
    <row r="26" spans="1:9" ht="12.75" x14ac:dyDescent="0.2">
      <c r="A26" s="52" t="s">
        <v>57</v>
      </c>
      <c r="B26" s="52" t="s">
        <v>58</v>
      </c>
      <c r="C26" s="53" t="s">
        <v>12</v>
      </c>
      <c r="D26" s="59" t="s">
        <v>21</v>
      </c>
      <c r="E26" s="53" t="s">
        <v>12</v>
      </c>
      <c r="F26" s="59" t="s">
        <v>21</v>
      </c>
      <c r="G26" s="53" t="s">
        <v>12</v>
      </c>
      <c r="H26" s="53" t="s">
        <v>12</v>
      </c>
      <c r="I26" s="53" t="s">
        <v>12</v>
      </c>
    </row>
    <row r="27" spans="1:9" ht="12.75" x14ac:dyDescent="0.2">
      <c r="A27" s="52" t="s">
        <v>58</v>
      </c>
      <c r="B27" s="52" t="s">
        <v>59</v>
      </c>
      <c r="C27" s="53" t="s">
        <v>12</v>
      </c>
      <c r="D27" s="59" t="s">
        <v>21</v>
      </c>
      <c r="E27" s="53" t="s">
        <v>12</v>
      </c>
      <c r="F27" s="59" t="s">
        <v>21</v>
      </c>
      <c r="G27" s="53" t="s">
        <v>12</v>
      </c>
      <c r="H27" s="53" t="s">
        <v>12</v>
      </c>
      <c r="I27" s="53" t="s">
        <v>12</v>
      </c>
    </row>
    <row r="28" spans="1:9" ht="12.75" x14ac:dyDescent="0.2">
      <c r="A28" s="52" t="s">
        <v>59</v>
      </c>
      <c r="B28" s="52" t="s">
        <v>60</v>
      </c>
      <c r="C28" s="53" t="s">
        <v>12</v>
      </c>
      <c r="D28" s="59" t="s">
        <v>21</v>
      </c>
      <c r="E28" s="53" t="s">
        <v>12</v>
      </c>
      <c r="F28" s="59" t="s">
        <v>21</v>
      </c>
      <c r="G28" s="53" t="s">
        <v>12</v>
      </c>
      <c r="H28" s="53" t="s">
        <v>12</v>
      </c>
      <c r="I28" s="53" t="s">
        <v>12</v>
      </c>
    </row>
    <row r="29" spans="1:9" ht="12.75" x14ac:dyDescent="0.2">
      <c r="A29" s="52" t="s">
        <v>60</v>
      </c>
      <c r="B29" s="52" t="s">
        <v>61</v>
      </c>
      <c r="C29" s="53" t="s">
        <v>12</v>
      </c>
      <c r="D29" s="59" t="s">
        <v>21</v>
      </c>
      <c r="E29" s="53" t="s">
        <v>12</v>
      </c>
      <c r="F29" s="59" t="s">
        <v>21</v>
      </c>
      <c r="G29" s="53" t="s">
        <v>12</v>
      </c>
      <c r="H29" s="53" t="s">
        <v>12</v>
      </c>
      <c r="I29" s="53" t="s">
        <v>12</v>
      </c>
    </row>
    <row r="30" spans="1:9" ht="12.75" x14ac:dyDescent="0.2">
      <c r="A30" s="52" t="s">
        <v>61</v>
      </c>
      <c r="B30" s="52" t="s">
        <v>62</v>
      </c>
      <c r="C30" s="53" t="s">
        <v>12</v>
      </c>
      <c r="D30" s="59" t="s">
        <v>21</v>
      </c>
      <c r="E30" s="53" t="s">
        <v>12</v>
      </c>
      <c r="F30" s="59" t="s">
        <v>21</v>
      </c>
      <c r="G30" s="53" t="s">
        <v>12</v>
      </c>
      <c r="H30" s="53" t="s">
        <v>12</v>
      </c>
      <c r="I30" s="53" t="s">
        <v>12</v>
      </c>
    </row>
    <row r="31" spans="1:9" ht="12.75" x14ac:dyDescent="0.2">
      <c r="A31" s="52" t="s">
        <v>62</v>
      </c>
      <c r="B31" s="52" t="s">
        <v>63</v>
      </c>
      <c r="C31" s="53" t="s">
        <v>12</v>
      </c>
      <c r="D31" s="59" t="s">
        <v>21</v>
      </c>
      <c r="E31" s="53" t="s">
        <v>12</v>
      </c>
      <c r="F31" s="59" t="s">
        <v>21</v>
      </c>
      <c r="G31" s="53" t="s">
        <v>12</v>
      </c>
      <c r="H31" s="53" t="s">
        <v>12</v>
      </c>
      <c r="I31" s="53" t="s">
        <v>12</v>
      </c>
    </row>
    <row r="32" spans="1:9" ht="12.75" x14ac:dyDescent="0.2">
      <c r="A32" s="52" t="s">
        <v>63</v>
      </c>
      <c r="B32" s="52" t="s">
        <v>64</v>
      </c>
      <c r="C32" s="53" t="s">
        <v>12</v>
      </c>
      <c r="D32" s="59" t="s">
        <v>21</v>
      </c>
      <c r="E32" s="53" t="s">
        <v>12</v>
      </c>
      <c r="F32" s="59" t="s">
        <v>21</v>
      </c>
      <c r="G32" s="53" t="s">
        <v>12</v>
      </c>
      <c r="H32" s="53" t="s">
        <v>12</v>
      </c>
      <c r="I32" s="53" t="s">
        <v>12</v>
      </c>
    </row>
    <row r="33" spans="1:25" ht="12.75" x14ac:dyDescent="0.2">
      <c r="A33" s="52" t="s">
        <v>64</v>
      </c>
      <c r="B33" s="52" t="s">
        <v>65</v>
      </c>
      <c r="C33" s="53" t="s">
        <v>12</v>
      </c>
      <c r="D33" s="59" t="s">
        <v>21</v>
      </c>
      <c r="E33" s="53" t="s">
        <v>12</v>
      </c>
      <c r="F33" s="59" t="s">
        <v>21</v>
      </c>
      <c r="G33" s="53" t="s">
        <v>12</v>
      </c>
      <c r="H33" s="50"/>
      <c r="I33" s="53" t="s">
        <v>12</v>
      </c>
    </row>
    <row r="34" spans="1:25" ht="12.75" x14ac:dyDescent="0.2">
      <c r="A34" s="52" t="s">
        <v>65</v>
      </c>
      <c r="B34" s="52" t="s">
        <v>66</v>
      </c>
      <c r="C34" s="53" t="s">
        <v>12</v>
      </c>
      <c r="D34" s="59" t="s">
        <v>21</v>
      </c>
      <c r="E34" s="53" t="s">
        <v>12</v>
      </c>
      <c r="F34" s="59" t="s">
        <v>21</v>
      </c>
      <c r="G34" s="53" t="s">
        <v>12</v>
      </c>
      <c r="H34" s="50"/>
      <c r="I34" s="53" t="s">
        <v>12</v>
      </c>
    </row>
    <row r="35" spans="1:25" ht="12.75" x14ac:dyDescent="0.2">
      <c r="A35" s="52" t="s">
        <v>66</v>
      </c>
      <c r="B35" s="52" t="s">
        <v>67</v>
      </c>
      <c r="C35" s="53" t="s">
        <v>12</v>
      </c>
      <c r="D35" s="59" t="s">
        <v>21</v>
      </c>
      <c r="E35" s="53" t="s">
        <v>12</v>
      </c>
      <c r="F35" s="59" t="s">
        <v>21</v>
      </c>
      <c r="G35" s="53" t="s">
        <v>12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12</v>
      </c>
      <c r="D36" s="59" t="s">
        <v>21</v>
      </c>
      <c r="E36" s="53" t="s">
        <v>12</v>
      </c>
      <c r="F36" s="59" t="s">
        <v>21</v>
      </c>
      <c r="G36" s="53" t="s">
        <v>12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7" t="s">
        <v>290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1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12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12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12</v>
      </c>
      <c r="I46" s="53" t="s">
        <v>12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12</v>
      </c>
      <c r="I47" s="53" t="s">
        <v>12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12</v>
      </c>
      <c r="I48" s="53" t="s">
        <v>12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12</v>
      </c>
      <c r="I49" s="53" t="s">
        <v>12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12</v>
      </c>
      <c r="I50" s="53" t="s">
        <v>12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12</v>
      </c>
      <c r="I51" s="53" t="s">
        <v>12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12</v>
      </c>
      <c r="I52" s="53" t="s">
        <v>12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12</v>
      </c>
      <c r="I53" s="53" t="s">
        <v>12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12</v>
      </c>
      <c r="I54" s="53" t="s">
        <v>12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12</v>
      </c>
      <c r="I55" s="53" t="s">
        <v>12</v>
      </c>
    </row>
    <row r="56" spans="1:9" ht="12.75" x14ac:dyDescent="0.2">
      <c r="A56" s="52" t="s">
        <v>56</v>
      </c>
      <c r="B56" s="52" t="s">
        <v>57</v>
      </c>
      <c r="C56" s="53" t="s">
        <v>12</v>
      </c>
      <c r="D56" s="59" t="s">
        <v>21</v>
      </c>
      <c r="E56" s="53" t="s">
        <v>12</v>
      </c>
      <c r="F56" s="59" t="s">
        <v>21</v>
      </c>
      <c r="G56" s="53" t="s">
        <v>12</v>
      </c>
      <c r="H56" s="53" t="s">
        <v>12</v>
      </c>
      <c r="I56" s="53" t="s">
        <v>12</v>
      </c>
    </row>
    <row r="57" spans="1:9" ht="12.75" x14ac:dyDescent="0.2">
      <c r="A57" s="52" t="s">
        <v>57</v>
      </c>
      <c r="B57" s="52" t="s">
        <v>58</v>
      </c>
      <c r="C57" s="53" t="s">
        <v>12</v>
      </c>
      <c r="D57" s="59" t="s">
        <v>21</v>
      </c>
      <c r="E57" s="53" t="s">
        <v>12</v>
      </c>
      <c r="F57" s="59" t="s">
        <v>21</v>
      </c>
      <c r="G57" s="53" t="s">
        <v>12</v>
      </c>
      <c r="H57" s="53" t="s">
        <v>12</v>
      </c>
      <c r="I57" s="53" t="s">
        <v>12</v>
      </c>
    </row>
    <row r="58" spans="1:9" ht="12.75" x14ac:dyDescent="0.2">
      <c r="A58" s="52" t="s">
        <v>58</v>
      </c>
      <c r="B58" s="52" t="s">
        <v>59</v>
      </c>
      <c r="C58" s="53" t="s">
        <v>12</v>
      </c>
      <c r="D58" s="59" t="s">
        <v>21</v>
      </c>
      <c r="E58" s="53" t="s">
        <v>12</v>
      </c>
      <c r="F58" s="59" t="s">
        <v>21</v>
      </c>
      <c r="G58" s="53" t="s">
        <v>12</v>
      </c>
      <c r="H58" s="53" t="s">
        <v>12</v>
      </c>
      <c r="I58" s="53" t="s">
        <v>12</v>
      </c>
    </row>
    <row r="59" spans="1:9" ht="12.75" x14ac:dyDescent="0.2">
      <c r="A59" s="52" t="s">
        <v>59</v>
      </c>
      <c r="B59" s="52" t="s">
        <v>60</v>
      </c>
      <c r="C59" s="53" t="s">
        <v>12</v>
      </c>
      <c r="D59" s="59" t="s">
        <v>21</v>
      </c>
      <c r="E59" s="53" t="s">
        <v>12</v>
      </c>
      <c r="F59" s="59" t="s">
        <v>21</v>
      </c>
      <c r="G59" s="53" t="s">
        <v>12</v>
      </c>
      <c r="H59" s="53" t="s">
        <v>12</v>
      </c>
      <c r="I59" s="53" t="s">
        <v>12</v>
      </c>
    </row>
    <row r="60" spans="1:9" ht="12.75" x14ac:dyDescent="0.2">
      <c r="A60" s="52" t="s">
        <v>60</v>
      </c>
      <c r="B60" s="52" t="s">
        <v>61</v>
      </c>
      <c r="C60" s="53" t="s">
        <v>12</v>
      </c>
      <c r="D60" s="59" t="s">
        <v>21</v>
      </c>
      <c r="E60" s="53" t="s">
        <v>12</v>
      </c>
      <c r="F60" s="59" t="s">
        <v>21</v>
      </c>
      <c r="G60" s="53" t="s">
        <v>12</v>
      </c>
      <c r="H60" s="53" t="s">
        <v>12</v>
      </c>
      <c r="I60" s="53" t="s">
        <v>12</v>
      </c>
    </row>
    <row r="61" spans="1:9" ht="12.75" x14ac:dyDescent="0.2">
      <c r="A61" s="52" t="s">
        <v>61</v>
      </c>
      <c r="B61" s="52" t="s">
        <v>62</v>
      </c>
      <c r="C61" s="53" t="s">
        <v>12</v>
      </c>
      <c r="D61" s="59" t="s">
        <v>21</v>
      </c>
      <c r="E61" s="53" t="s">
        <v>12</v>
      </c>
      <c r="F61" s="59" t="s">
        <v>21</v>
      </c>
      <c r="G61" s="53" t="s">
        <v>12</v>
      </c>
      <c r="H61" s="53" t="s">
        <v>12</v>
      </c>
      <c r="I61" s="53" t="s">
        <v>12</v>
      </c>
    </row>
    <row r="62" spans="1:9" ht="12.75" x14ac:dyDescent="0.2">
      <c r="A62" s="52" t="s">
        <v>62</v>
      </c>
      <c r="B62" s="52" t="s">
        <v>63</v>
      </c>
      <c r="C62" s="53" t="s">
        <v>12</v>
      </c>
      <c r="D62" s="59" t="s">
        <v>21</v>
      </c>
      <c r="E62" s="53" t="s">
        <v>12</v>
      </c>
      <c r="F62" s="59" t="s">
        <v>21</v>
      </c>
      <c r="G62" s="53" t="s">
        <v>12</v>
      </c>
      <c r="H62" s="53" t="s">
        <v>12</v>
      </c>
      <c r="I62" s="53" t="s">
        <v>12</v>
      </c>
    </row>
    <row r="63" spans="1:9" ht="12.75" x14ac:dyDescent="0.2">
      <c r="A63" s="52" t="s">
        <v>63</v>
      </c>
      <c r="B63" s="52" t="s">
        <v>64</v>
      </c>
      <c r="C63" s="53" t="s">
        <v>12</v>
      </c>
      <c r="D63" s="59" t="s">
        <v>21</v>
      </c>
      <c r="E63" s="53" t="s">
        <v>12</v>
      </c>
      <c r="F63" s="59" t="s">
        <v>21</v>
      </c>
      <c r="G63" s="53" t="s">
        <v>12</v>
      </c>
      <c r="H63" s="53" t="s">
        <v>12</v>
      </c>
      <c r="I63" s="53" t="s">
        <v>12</v>
      </c>
    </row>
    <row r="64" spans="1:9" ht="12.75" x14ac:dyDescent="0.2">
      <c r="A64" s="52" t="s">
        <v>64</v>
      </c>
      <c r="B64" s="52" t="s">
        <v>65</v>
      </c>
      <c r="C64" s="53" t="s">
        <v>12</v>
      </c>
      <c r="D64" s="59" t="s">
        <v>21</v>
      </c>
      <c r="E64" s="53" t="s">
        <v>12</v>
      </c>
      <c r="F64" s="59" t="s">
        <v>21</v>
      </c>
      <c r="G64" s="53" t="s">
        <v>12</v>
      </c>
      <c r="H64" s="50"/>
      <c r="I64" s="53" t="s">
        <v>12</v>
      </c>
    </row>
    <row r="65" spans="1:25" ht="12.75" x14ac:dyDescent="0.2">
      <c r="A65" s="52" t="s">
        <v>65</v>
      </c>
      <c r="B65" s="52" t="s">
        <v>66</v>
      </c>
      <c r="C65" s="53" t="s">
        <v>12</v>
      </c>
      <c r="D65" s="59" t="s">
        <v>21</v>
      </c>
      <c r="E65" s="53" t="s">
        <v>12</v>
      </c>
      <c r="F65" s="59" t="s">
        <v>21</v>
      </c>
      <c r="G65" s="53" t="s">
        <v>12</v>
      </c>
      <c r="H65" s="50"/>
      <c r="I65" s="53" t="s">
        <v>12</v>
      </c>
    </row>
    <row r="66" spans="1:25" ht="12.75" x14ac:dyDescent="0.2">
      <c r="A66" s="52" t="s">
        <v>66</v>
      </c>
      <c r="B66" s="52" t="s">
        <v>67</v>
      </c>
      <c r="C66" s="53" t="s">
        <v>12</v>
      </c>
      <c r="D66" s="59" t="s">
        <v>21</v>
      </c>
      <c r="E66" s="53" t="s">
        <v>12</v>
      </c>
      <c r="F66" s="59" t="s">
        <v>21</v>
      </c>
      <c r="G66" s="53" t="s">
        <v>12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3" t="s">
        <v>12</v>
      </c>
      <c r="D67" s="59" t="s">
        <v>21</v>
      </c>
      <c r="E67" s="53" t="s">
        <v>12</v>
      </c>
      <c r="F67" s="59" t="s">
        <v>21</v>
      </c>
      <c r="G67" s="53" t="s">
        <v>12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285" priority="1" operator="equal">
      <formula>"Am. fotball"</formula>
    </cfRule>
  </conditionalFormatting>
  <conditionalFormatting sqref="C11:I38 C42:I69">
    <cfRule type="containsText" dxfId="284" priority="2" operator="containsText" text="Baseball">
      <formula>NOT(ISERROR(SEARCH(("Baseball"),(C11))))</formula>
    </cfRule>
  </conditionalFormatting>
  <conditionalFormatting sqref="C11:I38 C42:I69">
    <cfRule type="cellIs" dxfId="283" priority="3" operator="equal">
      <formula>"Cricket"</formula>
    </cfRule>
  </conditionalFormatting>
  <conditionalFormatting sqref="C11:I38 C42:I69">
    <cfRule type="cellIs" dxfId="282" priority="4" operator="equal">
      <formula>"Fotball"</formula>
    </cfRule>
  </conditionalFormatting>
  <conditionalFormatting sqref="C11:I38 C42:I69">
    <cfRule type="cellIs" dxfId="281" priority="5" operator="equal">
      <formula>"Friidrett"</formula>
    </cfRule>
  </conditionalFormatting>
  <conditionalFormatting sqref="C11:I38 C42:I69">
    <cfRule type="cellIs" dxfId="280" priority="6" operator="equal">
      <formula>"Lacrosse"</formula>
    </cfRule>
  </conditionalFormatting>
  <conditionalFormatting sqref="C11:I38 C42:I69">
    <cfRule type="cellIs" dxfId="279" priority="7" operator="equal">
      <formula>"Landhockey"</formula>
    </cfRule>
  </conditionalFormatting>
  <conditionalFormatting sqref="C11:I38 C42:I69">
    <cfRule type="cellIs" dxfId="278" priority="8" operator="equal">
      <formula>"Rugby"</formula>
    </cfRule>
  </conditionalFormatting>
  <conditionalFormatting sqref="C11:I38 C42:I69">
    <cfRule type="cellIs" dxfId="277" priority="9" operator="equal">
      <formula>"Tennis"</formula>
    </cfRule>
  </conditionalFormatting>
  <conditionalFormatting sqref="C11:I38 C42:I69">
    <cfRule type="cellIs" dxfId="276" priority="10" operator="equal">
      <formula>"OBIK"</formula>
    </cfRule>
  </conditionalFormatting>
  <conditionalFormatting sqref="C11:I38 C42:I69">
    <cfRule type="containsText" dxfId="275" priority="11" operator="containsText" text="tiltak">
      <formula>NOT(ISERROR(SEARCH(("tiltak"),(C11))))</formula>
    </cfRule>
  </conditionalFormatting>
  <conditionalFormatting sqref="G3:G7">
    <cfRule type="cellIs" dxfId="274" priority="12" operator="greaterThan">
      <formula>0</formula>
    </cfRule>
  </conditionalFormatting>
  <conditionalFormatting sqref="H3:H7">
    <cfRule type="cellIs" dxfId="273" priority="13" operator="greaterThan">
      <formula>0</formula>
    </cfRule>
  </conditionalFormatting>
  <conditionalFormatting sqref="I3:I7">
    <cfRule type="cellIs" dxfId="272" priority="14" operator="greaterThan">
      <formula>0</formula>
    </cfRule>
  </conditionalFormatting>
  <conditionalFormatting sqref="J3:J7">
    <cfRule type="cellIs" dxfId="271" priority="15" operator="greaterThan">
      <formula>0</formula>
    </cfRule>
  </conditionalFormatting>
  <conditionalFormatting sqref="K3:K7">
    <cfRule type="cellIs" dxfId="270" priority="16" operator="greaterThan">
      <formula>0</formula>
    </cfRule>
  </conditionalFormatting>
  <conditionalFormatting sqref="L3:L7">
    <cfRule type="cellIs" dxfId="269" priority="17" operator="greaterThan">
      <formula>0</formula>
    </cfRule>
  </conditionalFormatting>
  <conditionalFormatting sqref="M3:M7">
    <cfRule type="cellIs" dxfId="268" priority="18" operator="greaterThan">
      <formula>0</formula>
    </cfRule>
  </conditionalFormatting>
  <conditionalFormatting sqref="N3:N7">
    <cfRule type="cellIs" dxfId="267" priority="19" operator="greaterThan">
      <formula>0</formula>
    </cfRule>
  </conditionalFormatting>
  <conditionalFormatting sqref="O3:O7">
    <cfRule type="cellIs" dxfId="266" priority="20" operator="greaterThan">
      <formula>0</formula>
    </cfRule>
  </conditionalFormatting>
  <conditionalFormatting sqref="P3:P7">
    <cfRule type="cellIs" dxfId="265" priority="21" operator="greaterThan">
      <formula>0</formula>
    </cfRule>
  </conditionalFormatting>
  <conditionalFormatting sqref="Q3:Q7">
    <cfRule type="cellIs" dxfId="264" priority="22" operator="greaterThan">
      <formula>0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Tonsenhagen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Tonsenhagen KG7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288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291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263" priority="1" operator="equal">
      <formula>"Am. fotball"</formula>
    </cfRule>
  </conditionalFormatting>
  <conditionalFormatting sqref="C11:I38 C42:I69">
    <cfRule type="containsText" dxfId="262" priority="2" operator="containsText" text="Baseball">
      <formula>NOT(ISERROR(SEARCH(("Baseball"),(C11))))</formula>
    </cfRule>
  </conditionalFormatting>
  <conditionalFormatting sqref="C11:I38 C42:I69">
    <cfRule type="cellIs" dxfId="261" priority="3" operator="equal">
      <formula>"Cricket"</formula>
    </cfRule>
  </conditionalFormatting>
  <conditionalFormatting sqref="C11:I38 C42:I69">
    <cfRule type="cellIs" dxfId="260" priority="4" operator="equal">
      <formula>"Fotball"</formula>
    </cfRule>
  </conditionalFormatting>
  <conditionalFormatting sqref="C11:I38 C42:I69">
    <cfRule type="cellIs" dxfId="259" priority="5" operator="equal">
      <formula>"Friidrett"</formula>
    </cfRule>
  </conditionalFormatting>
  <conditionalFormatting sqref="C11:I38 C42:I69">
    <cfRule type="cellIs" dxfId="258" priority="6" operator="equal">
      <formula>"Lacrosse"</formula>
    </cfRule>
  </conditionalFormatting>
  <conditionalFormatting sqref="C11:I38 C42:I69">
    <cfRule type="cellIs" dxfId="257" priority="7" operator="equal">
      <formula>"Landhockey"</formula>
    </cfRule>
  </conditionalFormatting>
  <conditionalFormatting sqref="C11:I38 C42:I69">
    <cfRule type="cellIs" dxfId="256" priority="8" operator="equal">
      <formula>"Rugby"</formula>
    </cfRule>
  </conditionalFormatting>
  <conditionalFormatting sqref="C11:I38 C42:I69">
    <cfRule type="cellIs" dxfId="255" priority="9" operator="equal">
      <formula>"Tennis"</formula>
    </cfRule>
  </conditionalFormatting>
  <conditionalFormatting sqref="C11:I38 C42:I69">
    <cfRule type="cellIs" dxfId="254" priority="10" operator="equal">
      <formula>"OBIK"</formula>
    </cfRule>
  </conditionalFormatting>
  <conditionalFormatting sqref="C11:I38 C42:I69">
    <cfRule type="containsText" dxfId="253" priority="11" operator="containsText" text="tiltak">
      <formula>NOT(ISERROR(SEARCH(("tiltak"),(C11))))</formula>
    </cfRule>
  </conditionalFormatting>
  <conditionalFormatting sqref="G3:G7">
    <cfRule type="cellIs" dxfId="252" priority="12" operator="greaterThan">
      <formula>0</formula>
    </cfRule>
  </conditionalFormatting>
  <conditionalFormatting sqref="H3:H7">
    <cfRule type="cellIs" dxfId="251" priority="13" operator="greaterThan">
      <formula>0</formula>
    </cfRule>
  </conditionalFormatting>
  <conditionalFormatting sqref="I3:I7">
    <cfRule type="cellIs" dxfId="250" priority="14" operator="greaterThan">
      <formula>0</formula>
    </cfRule>
  </conditionalFormatting>
  <conditionalFormatting sqref="J3:J7">
    <cfRule type="cellIs" dxfId="249" priority="15" operator="greaterThan">
      <formula>0</formula>
    </cfRule>
  </conditionalFormatting>
  <conditionalFormatting sqref="K3:K7">
    <cfRule type="cellIs" dxfId="248" priority="16" operator="greaterThan">
      <formula>0</formula>
    </cfRule>
  </conditionalFormatting>
  <conditionalFormatting sqref="L3:L7">
    <cfRule type="cellIs" dxfId="247" priority="17" operator="greaterThan">
      <formula>0</formula>
    </cfRule>
  </conditionalFormatting>
  <conditionalFormatting sqref="M3:M7">
    <cfRule type="cellIs" dxfId="246" priority="18" operator="greaterThan">
      <formula>0</formula>
    </cfRule>
  </conditionalFormatting>
  <conditionalFormatting sqref="N3:N7">
    <cfRule type="cellIs" dxfId="245" priority="19" operator="greaterThan">
      <formula>0</formula>
    </cfRule>
  </conditionalFormatting>
  <conditionalFormatting sqref="O3:O7">
    <cfRule type="cellIs" dxfId="244" priority="20" operator="greaterThan">
      <formula>0</formula>
    </cfRule>
  </conditionalFormatting>
  <conditionalFormatting sqref="P3:P7">
    <cfRule type="cellIs" dxfId="243" priority="21" operator="greaterThan">
      <formula>0</formula>
    </cfRule>
  </conditionalFormatting>
  <conditionalFormatting sqref="Q3:Q7">
    <cfRule type="cellIs" dxfId="242" priority="22" operator="greaterThan">
      <formula>0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Tonsenhagen skole G9</v>
      </c>
      <c r="B3" s="67"/>
      <c r="C3" s="67"/>
      <c r="D3" s="38" t="str">
        <f>L11</f>
        <v>9er</v>
      </c>
      <c r="E3" s="38" t="str">
        <f>L12</f>
        <v>Nei</v>
      </c>
      <c r="F3" s="39" t="str">
        <f>L13</f>
        <v>Grus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16.666666666666664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16.666666666666664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77" t="s">
        <v>294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4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17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23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0.33333333333333331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16.666666666666664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3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241" priority="1" operator="equal">
      <formula>"Am. fotball"</formula>
    </cfRule>
  </conditionalFormatting>
  <conditionalFormatting sqref="C11:I38">
    <cfRule type="containsText" dxfId="240" priority="2" operator="containsText" text="Baseball">
      <formula>NOT(ISERROR(SEARCH(("Baseball"),(C11))))</formula>
    </cfRule>
  </conditionalFormatting>
  <conditionalFormatting sqref="C11:I38">
    <cfRule type="cellIs" dxfId="239" priority="3" operator="equal">
      <formula>"Cricket"</formula>
    </cfRule>
  </conditionalFormatting>
  <conditionalFormatting sqref="C11:I38">
    <cfRule type="cellIs" dxfId="238" priority="4" operator="equal">
      <formula>"Fotball"</formula>
    </cfRule>
  </conditionalFormatting>
  <conditionalFormatting sqref="C11:I38">
    <cfRule type="cellIs" dxfId="237" priority="5" operator="equal">
      <formula>"Friidrett"</formula>
    </cfRule>
  </conditionalFormatting>
  <conditionalFormatting sqref="C11:I38">
    <cfRule type="cellIs" dxfId="236" priority="6" operator="equal">
      <formula>"Lacrosse"</formula>
    </cfRule>
  </conditionalFormatting>
  <conditionalFormatting sqref="C11:I38">
    <cfRule type="cellIs" dxfId="235" priority="7" operator="equal">
      <formula>"Landhockey"</formula>
    </cfRule>
  </conditionalFormatting>
  <conditionalFormatting sqref="C11:I38">
    <cfRule type="cellIs" dxfId="234" priority="8" operator="equal">
      <formula>"Rugby"</formula>
    </cfRule>
  </conditionalFormatting>
  <conditionalFormatting sqref="C11:I38">
    <cfRule type="cellIs" dxfId="233" priority="9" operator="equal">
      <formula>"Tennis"</formula>
    </cfRule>
  </conditionalFormatting>
  <conditionalFormatting sqref="C11:I38">
    <cfRule type="cellIs" dxfId="232" priority="10" operator="equal">
      <formula>"OBIK"</formula>
    </cfRule>
  </conditionalFormatting>
  <conditionalFormatting sqref="C11:I38">
    <cfRule type="containsText" dxfId="231" priority="11" operator="containsText" text="tiltak">
      <formula>NOT(ISERROR(SEARCH(("tiltak"),(C11))))</formula>
    </cfRule>
  </conditionalFormatting>
  <conditionalFormatting sqref="G3:G7">
    <cfRule type="cellIs" dxfId="230" priority="12" operator="greaterThan">
      <formula>0</formula>
    </cfRule>
  </conditionalFormatting>
  <conditionalFormatting sqref="H3:H7">
    <cfRule type="cellIs" dxfId="229" priority="13" operator="greaterThan">
      <formula>0</formula>
    </cfRule>
  </conditionalFormatting>
  <conditionalFormatting sqref="I3:I7">
    <cfRule type="cellIs" dxfId="228" priority="14" operator="greaterThan">
      <formula>0</formula>
    </cfRule>
  </conditionalFormatting>
  <conditionalFormatting sqref="J3:J7">
    <cfRule type="cellIs" dxfId="227" priority="15" operator="greaterThan">
      <formula>0</formula>
    </cfRule>
  </conditionalFormatting>
  <conditionalFormatting sqref="K3:K7">
    <cfRule type="cellIs" dxfId="226" priority="16" operator="greaterThan">
      <formula>0</formula>
    </cfRule>
  </conditionalFormatting>
  <conditionalFormatting sqref="L3:L7">
    <cfRule type="cellIs" dxfId="225" priority="17" operator="greaterThan">
      <formula>0</formula>
    </cfRule>
  </conditionalFormatting>
  <conditionalFormatting sqref="M3:M7">
    <cfRule type="cellIs" dxfId="224" priority="18" operator="greaterThan">
      <formula>0</formula>
    </cfRule>
  </conditionalFormatting>
  <conditionalFormatting sqref="N3:N7">
    <cfRule type="cellIs" dxfId="223" priority="19" operator="greaterThan">
      <formula>0</formula>
    </cfRule>
  </conditionalFormatting>
  <conditionalFormatting sqref="O3:O7">
    <cfRule type="cellIs" dxfId="222" priority="20" operator="greaterThan">
      <formula>0</formula>
    </cfRule>
  </conditionalFormatting>
  <conditionalFormatting sqref="P3:P7">
    <cfRule type="cellIs" dxfId="221" priority="21" operator="greaterThan">
      <formula>0</formula>
    </cfRule>
  </conditionalFormatting>
  <conditionalFormatting sqref="Q3:Q7">
    <cfRule type="cellIs" dxfId="220" priority="2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9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A14</f>
        <v>Bjørndalen KG11</v>
      </c>
      <c r="B3" s="67"/>
      <c r="C3" s="67"/>
      <c r="D3" s="38" t="str">
        <f>L16</f>
        <v>11er</v>
      </c>
      <c r="E3" s="38" t="str">
        <f>L17</f>
        <v>Ja</v>
      </c>
      <c r="F3" s="39" t="str">
        <f>L18</f>
        <v>Kunstgress</v>
      </c>
      <c r="G3" s="41">
        <f t="shared" ref="G3:Q3" si="0">(COUNTIF($C$16:$I$43,G2)/2)*$L$19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A45</f>
        <v>Bjørndalen KG9</v>
      </c>
      <c r="B4" s="67"/>
      <c r="C4" s="67"/>
      <c r="D4" s="38" t="str">
        <f>L47</f>
        <v>9er</v>
      </c>
      <c r="E4" s="38" t="str">
        <f>L48</f>
        <v>Ja</v>
      </c>
      <c r="F4" s="39" t="str">
        <f>L49</f>
        <v>Kunstgress</v>
      </c>
      <c r="G4" s="41">
        <f t="shared" ref="G4:Q4" si="1">(COUNTIF($C$47:$I$74,G2)/2)*$L$50</f>
        <v>0</v>
      </c>
      <c r="H4" s="42">
        <f t="shared" si="1"/>
        <v>0</v>
      </c>
      <c r="I4" s="42">
        <f t="shared" si="1"/>
        <v>0</v>
      </c>
      <c r="J4" s="42">
        <f t="shared" si="1"/>
        <v>25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A76</f>
        <v>Bjørndalen N7-1</v>
      </c>
      <c r="B5" s="67"/>
      <c r="C5" s="67"/>
      <c r="D5" s="38" t="str">
        <f>L78</f>
        <v>7er</v>
      </c>
      <c r="E5" s="38" t="str">
        <f>L79</f>
        <v>Nei</v>
      </c>
      <c r="F5" s="39" t="str">
        <f>L80</f>
        <v>Naturgress</v>
      </c>
      <c r="G5" s="41">
        <f t="shared" ref="G5:Q5" si="2">(COUNTIF($C$78:$I$105,G2)/2)*$L$81</f>
        <v>0</v>
      </c>
      <c r="H5" s="42">
        <f t="shared" si="2"/>
        <v>0</v>
      </c>
      <c r="I5" s="42">
        <f t="shared" si="2"/>
        <v>0</v>
      </c>
      <c r="J5" s="42">
        <f t="shared" si="2"/>
        <v>3.4596090641757478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A107</f>
        <v>Bjørndalen N7-2</v>
      </c>
      <c r="B6" s="67"/>
      <c r="C6" s="67"/>
      <c r="D6" s="38" t="str">
        <f>L109</f>
        <v>7er</v>
      </c>
      <c r="E6" s="38" t="str">
        <f>L110</f>
        <v>Nei</v>
      </c>
      <c r="F6" s="39" t="str">
        <f>L111</f>
        <v>Naturgress</v>
      </c>
      <c r="G6" s="41">
        <f t="shared" ref="G6:Q6" si="3">(COUNTIF($C$109:$I$136,G2)/2)*$L$112</f>
        <v>0</v>
      </c>
      <c r="H6" s="42">
        <f t="shared" si="3"/>
        <v>0</v>
      </c>
      <c r="I6" s="42">
        <f t="shared" si="3"/>
        <v>0</v>
      </c>
      <c r="J6" s="42">
        <f t="shared" si="3"/>
        <v>3.4596090641757478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A138</f>
        <v>Bjørndalen N7-3</v>
      </c>
      <c r="B7" s="67"/>
      <c r="C7" s="67"/>
      <c r="D7" s="38" t="str">
        <f>L140</f>
        <v>7er</v>
      </c>
      <c r="E7" s="38" t="str">
        <f>L141</f>
        <v>Nei</v>
      </c>
      <c r="F7" s="39" t="str">
        <f>L142</f>
        <v>Naturgress</v>
      </c>
      <c r="G7" s="41">
        <f t="shared" ref="G7:Q7" si="4">(COUNTIF($C$140:$I$167,G2)/2)*$L$143</f>
        <v>0</v>
      </c>
      <c r="H7" s="42">
        <f t="shared" si="4"/>
        <v>0</v>
      </c>
      <c r="I7" s="42">
        <f t="shared" si="4"/>
        <v>0</v>
      </c>
      <c r="J7" s="42">
        <f t="shared" si="4"/>
        <v>3.4596090641757478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3" t="str">
        <f>A169</f>
        <v>Bjørndalen N7-4</v>
      </c>
      <c r="B8" s="67"/>
      <c r="C8" s="67"/>
      <c r="D8" s="38" t="str">
        <f>L171</f>
        <v>7er</v>
      </c>
      <c r="E8" s="38" t="str">
        <f>L172</f>
        <v>Nei</v>
      </c>
      <c r="F8" s="39" t="str">
        <f>L173</f>
        <v>Naturgress</v>
      </c>
      <c r="G8" s="41">
        <f t="shared" ref="G8:Q8" si="5">(COUNTIF($C$170:$I$198,G2)/2)*$L$174</f>
        <v>0</v>
      </c>
      <c r="H8" s="42">
        <f t="shared" si="5"/>
        <v>0</v>
      </c>
      <c r="I8" s="42">
        <f t="shared" si="5"/>
        <v>0</v>
      </c>
      <c r="J8" s="42">
        <f t="shared" si="5"/>
        <v>3.4596090641757478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0</v>
      </c>
      <c r="P8" s="42">
        <f t="shared" si="5"/>
        <v>0</v>
      </c>
      <c r="Q8" s="42">
        <f t="shared" si="5"/>
        <v>0</v>
      </c>
    </row>
    <row r="9" spans="1:25" ht="12.75" x14ac:dyDescent="0.2">
      <c r="A9" s="73" t="str">
        <f>A200</f>
        <v>Bjørndalen G7-1</v>
      </c>
      <c r="B9" s="67"/>
      <c r="C9" s="67"/>
      <c r="D9" s="38" t="str">
        <f>L202</f>
        <v>7er</v>
      </c>
      <c r="E9" s="38" t="str">
        <f>L203</f>
        <v>Nei</v>
      </c>
      <c r="F9" s="39" t="str">
        <f>L204</f>
        <v>Grus</v>
      </c>
      <c r="G9" s="41">
        <f t="shared" ref="G9:Q9" si="6">(COUNTIF($C$202:$I$229,G2)/2)*$L$205</f>
        <v>0</v>
      </c>
      <c r="H9" s="42">
        <f t="shared" si="6"/>
        <v>0</v>
      </c>
      <c r="I9" s="42">
        <f t="shared" si="6"/>
        <v>0</v>
      </c>
      <c r="J9" s="42">
        <f t="shared" si="6"/>
        <v>8.3333333333333321</v>
      </c>
      <c r="K9" s="42">
        <f t="shared" si="6"/>
        <v>0</v>
      </c>
      <c r="L9" s="42">
        <f t="shared" si="6"/>
        <v>0</v>
      </c>
      <c r="M9" s="42">
        <f t="shared" si="6"/>
        <v>0</v>
      </c>
      <c r="N9" s="42">
        <f t="shared" si="6"/>
        <v>0</v>
      </c>
      <c r="O9" s="42">
        <f t="shared" si="6"/>
        <v>0</v>
      </c>
      <c r="P9" s="42">
        <f t="shared" si="6"/>
        <v>0</v>
      </c>
      <c r="Q9" s="42">
        <f t="shared" si="6"/>
        <v>0</v>
      </c>
    </row>
    <row r="10" spans="1:25" ht="12.75" x14ac:dyDescent="0.2">
      <c r="A10" s="73" t="str">
        <f>A231</f>
        <v>Bjørndalen G7-2</v>
      </c>
      <c r="B10" s="67"/>
      <c r="C10" s="67"/>
      <c r="D10" s="38" t="str">
        <f>L233</f>
        <v>7er</v>
      </c>
      <c r="E10" s="38" t="str">
        <f>L234</f>
        <v>Nei</v>
      </c>
      <c r="F10" s="39" t="str">
        <f>L235</f>
        <v>Grus</v>
      </c>
      <c r="G10" s="41">
        <f t="shared" ref="G10:Q10" si="7">(COUNTIF($C$233:$I$260,G2)/2)*$L$236</f>
        <v>0</v>
      </c>
      <c r="H10" s="42">
        <f t="shared" si="7"/>
        <v>0</v>
      </c>
      <c r="I10" s="42">
        <f t="shared" si="7"/>
        <v>0</v>
      </c>
      <c r="J10" s="42">
        <f t="shared" si="7"/>
        <v>8.3333333333333321</v>
      </c>
      <c r="K10" s="42">
        <f t="shared" si="7"/>
        <v>0</v>
      </c>
      <c r="L10" s="42">
        <f t="shared" si="7"/>
        <v>0</v>
      </c>
      <c r="M10" s="42">
        <f t="shared" si="7"/>
        <v>0</v>
      </c>
      <c r="N10" s="42">
        <f t="shared" si="7"/>
        <v>0</v>
      </c>
      <c r="O10" s="42">
        <f t="shared" si="7"/>
        <v>0</v>
      </c>
      <c r="P10" s="42">
        <f t="shared" si="7"/>
        <v>0</v>
      </c>
      <c r="Q10" s="42">
        <f t="shared" si="7"/>
        <v>0</v>
      </c>
    </row>
    <row r="11" spans="1:25" ht="12.75" x14ac:dyDescent="0.2">
      <c r="A11" s="73" t="str">
        <f>A262</f>
        <v>Bjørndalen KG5</v>
      </c>
      <c r="B11" s="67"/>
      <c r="C11" s="67"/>
      <c r="D11" s="38" t="str">
        <f>L264</f>
        <v>5er</v>
      </c>
      <c r="E11" s="38" t="str">
        <f>L265</f>
        <v>Nei</v>
      </c>
      <c r="F11" s="39" t="str">
        <f>L266</f>
        <v>Kunstgress</v>
      </c>
      <c r="G11" s="41">
        <f t="shared" ref="G11:Q11" si="8">(COUNTIF($C$264:$I$291,G2)/2)*$L$267</f>
        <v>0</v>
      </c>
      <c r="H11" s="42">
        <f t="shared" si="8"/>
        <v>0</v>
      </c>
      <c r="I11" s="42">
        <f t="shared" si="8"/>
        <v>0</v>
      </c>
      <c r="J11" s="42">
        <f t="shared" si="8"/>
        <v>4.1666666666666661</v>
      </c>
      <c r="K11" s="42">
        <f t="shared" si="8"/>
        <v>0</v>
      </c>
      <c r="L11" s="42">
        <f t="shared" si="8"/>
        <v>0</v>
      </c>
      <c r="M11" s="42">
        <f t="shared" si="8"/>
        <v>0</v>
      </c>
      <c r="N11" s="42">
        <f t="shared" si="8"/>
        <v>0</v>
      </c>
      <c r="O11" s="42">
        <f t="shared" si="8"/>
        <v>0</v>
      </c>
      <c r="P11" s="42">
        <f t="shared" si="8"/>
        <v>0</v>
      </c>
      <c r="Q11" s="42">
        <f t="shared" si="8"/>
        <v>0</v>
      </c>
    </row>
    <row r="12" spans="1:25" ht="12.75" x14ac:dyDescent="0.2">
      <c r="A12" s="74" t="s">
        <v>28</v>
      </c>
      <c r="B12" s="75"/>
      <c r="C12" s="75"/>
      <c r="D12" s="44"/>
      <c r="E12" s="44"/>
      <c r="F12" s="44"/>
      <c r="G12" s="45">
        <f t="shared" ref="G12:Q12" si="9">SUM(G3:G11)</f>
        <v>0</v>
      </c>
      <c r="H12" s="46">
        <f t="shared" si="9"/>
        <v>0</v>
      </c>
      <c r="I12" s="46">
        <f t="shared" si="9"/>
        <v>0</v>
      </c>
      <c r="J12" s="46">
        <f t="shared" si="9"/>
        <v>109.67176959003633</v>
      </c>
      <c r="K12" s="46">
        <f t="shared" si="9"/>
        <v>0</v>
      </c>
      <c r="L12" s="46">
        <f t="shared" si="9"/>
        <v>0</v>
      </c>
      <c r="M12" s="46">
        <f t="shared" si="9"/>
        <v>0</v>
      </c>
      <c r="N12" s="46">
        <f t="shared" si="9"/>
        <v>0</v>
      </c>
      <c r="O12" s="46">
        <f t="shared" si="9"/>
        <v>0</v>
      </c>
      <c r="P12" s="46">
        <f t="shared" si="9"/>
        <v>0</v>
      </c>
      <c r="Q12" s="46">
        <f t="shared" si="9"/>
        <v>0</v>
      </c>
    </row>
    <row r="13" spans="1:25" ht="15.75" customHeight="1" x14ac:dyDescent="0.2">
      <c r="A13" s="67"/>
      <c r="B13" s="67"/>
      <c r="C13" s="67"/>
    </row>
    <row r="14" spans="1:25" ht="22.5" customHeight="1" x14ac:dyDescent="0.25">
      <c r="A14" s="68" t="s">
        <v>85</v>
      </c>
      <c r="B14" s="69"/>
      <c r="C14" s="69"/>
      <c r="D14" s="69"/>
      <c r="E14" s="69"/>
      <c r="F14" s="69"/>
      <c r="G14" s="69"/>
      <c r="H14" s="69"/>
      <c r="I14" s="70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2.75" x14ac:dyDescent="0.2">
      <c r="A15" s="48" t="s">
        <v>30</v>
      </c>
      <c r="B15" s="48" t="s">
        <v>31</v>
      </c>
      <c r="C15" s="48" t="s">
        <v>32</v>
      </c>
      <c r="D15" s="48" t="s">
        <v>33</v>
      </c>
      <c r="E15" s="48" t="s">
        <v>34</v>
      </c>
      <c r="F15" s="48" t="s">
        <v>35</v>
      </c>
      <c r="G15" s="48" t="s">
        <v>36</v>
      </c>
      <c r="H15" s="48" t="s">
        <v>37</v>
      </c>
      <c r="I15" s="48" t="s">
        <v>38</v>
      </c>
      <c r="K15" s="38" t="s">
        <v>39</v>
      </c>
      <c r="L15" s="42">
        <v>50</v>
      </c>
    </row>
    <row r="16" spans="1:25" ht="12.75" x14ac:dyDescent="0.2">
      <c r="A16" s="49" t="s">
        <v>40</v>
      </c>
      <c r="B16" s="49" t="s">
        <v>41</v>
      </c>
      <c r="C16" s="50"/>
      <c r="D16" s="50"/>
      <c r="E16" s="50"/>
      <c r="F16" s="50"/>
      <c r="G16" s="50"/>
      <c r="H16" s="50"/>
      <c r="I16" s="50"/>
      <c r="K16" s="38" t="s">
        <v>0</v>
      </c>
      <c r="L16" s="51" t="s">
        <v>1</v>
      </c>
    </row>
    <row r="17" spans="1:12" ht="12.75" x14ac:dyDescent="0.2">
      <c r="A17" s="49" t="s">
        <v>41</v>
      </c>
      <c r="B17" s="52" t="s">
        <v>42</v>
      </c>
      <c r="C17" s="50"/>
      <c r="D17" s="50"/>
      <c r="E17" s="50"/>
      <c r="F17" s="50"/>
      <c r="G17" s="50"/>
      <c r="H17" s="50"/>
      <c r="I17" s="50"/>
      <c r="K17" s="38" t="s">
        <v>5</v>
      </c>
      <c r="L17" s="51" t="s">
        <v>16</v>
      </c>
    </row>
    <row r="18" spans="1:12" ht="12.75" x14ac:dyDescent="0.2">
      <c r="A18" s="52" t="s">
        <v>42</v>
      </c>
      <c r="B18" s="52" t="s">
        <v>43</v>
      </c>
      <c r="C18" s="50"/>
      <c r="D18" s="50"/>
      <c r="E18" s="50"/>
      <c r="F18" s="50"/>
      <c r="G18" s="50"/>
      <c r="H18" s="53" t="s">
        <v>11</v>
      </c>
      <c r="I18" s="50"/>
      <c r="K18" s="38" t="s">
        <v>6</v>
      </c>
      <c r="L18" s="54" t="s">
        <v>20</v>
      </c>
    </row>
    <row r="19" spans="1:12" ht="12.75" x14ac:dyDescent="0.2">
      <c r="A19" s="52" t="s">
        <v>43</v>
      </c>
      <c r="B19" s="52" t="s">
        <v>44</v>
      </c>
      <c r="C19" s="50"/>
      <c r="D19" s="50"/>
      <c r="E19" s="50"/>
      <c r="F19" s="50"/>
      <c r="G19" s="50"/>
      <c r="H19" s="53" t="s">
        <v>11</v>
      </c>
      <c r="I19" s="50"/>
      <c r="K19" s="38" t="s">
        <v>45</v>
      </c>
      <c r="L19" s="42">
        <f>VLOOKUP(L16,Parametere!$A$2:$B$5,2,FALSE)*VLOOKUP(L17,Parametere!$A$8:$B$9,2,FALSE)*VLOOKUP(L18,Parametere!$A$12:$B$14,2,FALSE)</f>
        <v>1</v>
      </c>
    </row>
    <row r="20" spans="1:12" ht="12.75" x14ac:dyDescent="0.2">
      <c r="A20" s="52" t="s">
        <v>44</v>
      </c>
      <c r="B20" s="52" t="s">
        <v>46</v>
      </c>
      <c r="C20" s="50"/>
      <c r="D20" s="50"/>
      <c r="E20" s="50"/>
      <c r="F20" s="50"/>
      <c r="G20" s="50"/>
      <c r="H20" s="53" t="s">
        <v>11</v>
      </c>
      <c r="I20" s="53" t="s">
        <v>11</v>
      </c>
      <c r="K20" s="55" t="s">
        <v>47</v>
      </c>
      <c r="L20" s="56">
        <f>L15*L19</f>
        <v>50</v>
      </c>
    </row>
    <row r="21" spans="1:12" ht="12.75" x14ac:dyDescent="0.2">
      <c r="A21" s="52" t="s">
        <v>46</v>
      </c>
      <c r="B21" s="52" t="s">
        <v>48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12" ht="12.75" x14ac:dyDescent="0.2">
      <c r="A22" s="52" t="s">
        <v>48</v>
      </c>
      <c r="B22" s="52" t="s">
        <v>49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12" ht="12.75" x14ac:dyDescent="0.2">
      <c r="A23" s="52" t="s">
        <v>49</v>
      </c>
      <c r="B23" s="52" t="s">
        <v>50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12" ht="12.75" x14ac:dyDescent="0.2">
      <c r="A24" s="52" t="s">
        <v>50</v>
      </c>
      <c r="B24" s="52" t="s">
        <v>51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12" ht="12.75" x14ac:dyDescent="0.2">
      <c r="A25" s="52" t="s">
        <v>51</v>
      </c>
      <c r="B25" s="52" t="s">
        <v>52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12" ht="12.75" x14ac:dyDescent="0.2">
      <c r="A26" s="52" t="s">
        <v>52</v>
      </c>
      <c r="B26" s="52" t="s">
        <v>53</v>
      </c>
      <c r="C26" s="50"/>
      <c r="D26" s="50"/>
      <c r="E26" s="50"/>
      <c r="F26" s="50"/>
      <c r="G26" s="50"/>
      <c r="H26" s="53" t="s">
        <v>11</v>
      </c>
      <c r="I26" s="53" t="s">
        <v>11</v>
      </c>
    </row>
    <row r="27" spans="1:12" ht="12.75" x14ac:dyDescent="0.2">
      <c r="A27" s="52" t="s">
        <v>53</v>
      </c>
      <c r="B27" s="52" t="s">
        <v>54</v>
      </c>
      <c r="C27" s="50"/>
      <c r="D27" s="50"/>
      <c r="E27" s="50"/>
      <c r="F27" s="50"/>
      <c r="G27" s="50"/>
      <c r="H27" s="53" t="s">
        <v>11</v>
      </c>
      <c r="I27" s="53" t="s">
        <v>11</v>
      </c>
    </row>
    <row r="28" spans="1:12" ht="12.75" x14ac:dyDescent="0.2">
      <c r="A28" s="52" t="s">
        <v>54</v>
      </c>
      <c r="B28" s="52" t="s">
        <v>55</v>
      </c>
      <c r="C28" s="50"/>
      <c r="D28" s="50"/>
      <c r="E28" s="50"/>
      <c r="F28" s="50"/>
      <c r="G28" s="50"/>
      <c r="H28" s="53" t="s">
        <v>11</v>
      </c>
      <c r="I28" s="53" t="s">
        <v>11</v>
      </c>
    </row>
    <row r="29" spans="1:12" ht="12.75" x14ac:dyDescent="0.2">
      <c r="A29" s="52" t="s">
        <v>55</v>
      </c>
      <c r="B29" s="52" t="s">
        <v>56</v>
      </c>
      <c r="C29" s="50"/>
      <c r="D29" s="50"/>
      <c r="E29" s="50"/>
      <c r="F29" s="50"/>
      <c r="G29" s="50"/>
      <c r="H29" s="53" t="s">
        <v>11</v>
      </c>
      <c r="I29" s="53" t="s">
        <v>11</v>
      </c>
    </row>
    <row r="30" spans="1:12" ht="12.75" x14ac:dyDescent="0.2">
      <c r="A30" s="52" t="s">
        <v>56</v>
      </c>
      <c r="B30" s="52" t="s">
        <v>57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12" ht="12.75" x14ac:dyDescent="0.2">
      <c r="A31" s="52" t="s">
        <v>57</v>
      </c>
      <c r="B31" s="52" t="s">
        <v>58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12" ht="12.75" x14ac:dyDescent="0.2">
      <c r="A32" s="52" t="s">
        <v>58</v>
      </c>
      <c r="B32" s="52" t="s">
        <v>59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59</v>
      </c>
      <c r="B33" s="52" t="s">
        <v>60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60</v>
      </c>
      <c r="B34" s="52" t="s">
        <v>61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3" t="s">
        <v>11</v>
      </c>
      <c r="I34" s="53" t="s">
        <v>11</v>
      </c>
    </row>
    <row r="35" spans="1:25" ht="12.75" x14ac:dyDescent="0.2">
      <c r="A35" s="52" t="s">
        <v>61</v>
      </c>
      <c r="B35" s="52" t="s">
        <v>62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3" t="s">
        <v>11</v>
      </c>
      <c r="I35" s="53" t="s">
        <v>11</v>
      </c>
    </row>
    <row r="36" spans="1:25" ht="12.75" x14ac:dyDescent="0.2">
      <c r="A36" s="52" t="s">
        <v>62</v>
      </c>
      <c r="B36" s="52" t="s">
        <v>63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3" t="s">
        <v>11</v>
      </c>
      <c r="I36" s="53" t="s">
        <v>11</v>
      </c>
    </row>
    <row r="37" spans="1:25" ht="12.75" x14ac:dyDescent="0.2">
      <c r="A37" s="52" t="s">
        <v>63</v>
      </c>
      <c r="B37" s="52" t="s">
        <v>64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3" t="s">
        <v>11</v>
      </c>
      <c r="I37" s="53" t="s">
        <v>11</v>
      </c>
    </row>
    <row r="38" spans="1:25" ht="12.75" x14ac:dyDescent="0.2">
      <c r="A38" s="52" t="s">
        <v>64</v>
      </c>
      <c r="B38" s="52" t="s">
        <v>65</v>
      </c>
      <c r="C38" s="53" t="s">
        <v>11</v>
      </c>
      <c r="D38" s="53" t="s">
        <v>11</v>
      </c>
      <c r="E38" s="53" t="s">
        <v>11</v>
      </c>
      <c r="F38" s="53" t="s">
        <v>11</v>
      </c>
      <c r="G38" s="53" t="s">
        <v>11</v>
      </c>
      <c r="H38" s="50"/>
      <c r="I38" s="53" t="s">
        <v>11</v>
      </c>
    </row>
    <row r="39" spans="1:25" ht="12.75" x14ac:dyDescent="0.2">
      <c r="A39" s="52" t="s">
        <v>65</v>
      </c>
      <c r="B39" s="52" t="s">
        <v>66</v>
      </c>
      <c r="C39" s="53" t="s">
        <v>11</v>
      </c>
      <c r="D39" s="53" t="s">
        <v>11</v>
      </c>
      <c r="E39" s="53" t="s">
        <v>11</v>
      </c>
      <c r="F39" s="53" t="s">
        <v>11</v>
      </c>
      <c r="G39" s="53" t="s">
        <v>11</v>
      </c>
      <c r="H39" s="50"/>
      <c r="I39" s="53" t="s">
        <v>11</v>
      </c>
    </row>
    <row r="40" spans="1:25" ht="12.75" x14ac:dyDescent="0.2">
      <c r="A40" s="52" t="s">
        <v>66</v>
      </c>
      <c r="B40" s="52" t="s">
        <v>67</v>
      </c>
      <c r="C40" s="53" t="s">
        <v>11</v>
      </c>
      <c r="D40" s="53" t="s">
        <v>11</v>
      </c>
      <c r="E40" s="53" t="s">
        <v>11</v>
      </c>
      <c r="F40" s="53" t="s">
        <v>11</v>
      </c>
      <c r="G40" s="53" t="s">
        <v>11</v>
      </c>
      <c r="H40" s="50"/>
      <c r="I40" s="50"/>
    </row>
    <row r="41" spans="1:25" ht="12.75" x14ac:dyDescent="0.2">
      <c r="A41" s="52" t="s">
        <v>67</v>
      </c>
      <c r="B41" s="52" t="s">
        <v>68</v>
      </c>
      <c r="C41" s="53" t="s">
        <v>11</v>
      </c>
      <c r="D41" s="53" t="s">
        <v>11</v>
      </c>
      <c r="E41" s="53" t="s">
        <v>11</v>
      </c>
      <c r="F41" s="53" t="s">
        <v>11</v>
      </c>
      <c r="G41" s="53" t="s">
        <v>11</v>
      </c>
      <c r="H41" s="50"/>
      <c r="I41" s="50"/>
    </row>
    <row r="42" spans="1:25" ht="12.75" x14ac:dyDescent="0.2">
      <c r="A42" s="52" t="s">
        <v>68</v>
      </c>
      <c r="B42" s="52" t="s">
        <v>69</v>
      </c>
      <c r="C42" s="50"/>
      <c r="D42" s="50"/>
      <c r="E42" s="50"/>
      <c r="F42" s="50"/>
      <c r="G42" s="50"/>
      <c r="H42" s="50"/>
      <c r="I42" s="50"/>
    </row>
    <row r="43" spans="1:25" ht="12.75" x14ac:dyDescent="0.2">
      <c r="A43" s="52" t="s">
        <v>69</v>
      </c>
      <c r="B43" s="52" t="s">
        <v>70</v>
      </c>
      <c r="C43" s="50"/>
      <c r="D43" s="50"/>
      <c r="E43" s="50"/>
      <c r="F43" s="50"/>
      <c r="G43" s="50"/>
      <c r="H43" s="50"/>
      <c r="I43" s="50"/>
    </row>
    <row r="45" spans="1:25" ht="22.5" customHeight="1" x14ac:dyDescent="0.25">
      <c r="A45" s="68" t="s">
        <v>88</v>
      </c>
      <c r="B45" s="69"/>
      <c r="C45" s="69"/>
      <c r="D45" s="69"/>
      <c r="E45" s="69"/>
      <c r="F45" s="69"/>
      <c r="G45" s="69"/>
      <c r="H45" s="69"/>
      <c r="I45" s="7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.75" x14ac:dyDescent="0.2">
      <c r="A46" s="48" t="s">
        <v>30</v>
      </c>
      <c r="B46" s="48" t="s">
        <v>31</v>
      </c>
      <c r="C46" s="48" t="s">
        <v>32</v>
      </c>
      <c r="D46" s="48" t="s">
        <v>33</v>
      </c>
      <c r="E46" s="48" t="s">
        <v>34</v>
      </c>
      <c r="F46" s="48" t="s">
        <v>35</v>
      </c>
      <c r="G46" s="48" t="s">
        <v>36</v>
      </c>
      <c r="H46" s="48" t="s">
        <v>37</v>
      </c>
      <c r="I46" s="48" t="s">
        <v>38</v>
      </c>
      <c r="K46" s="38" t="s">
        <v>39</v>
      </c>
      <c r="L46" s="42">
        <v>50</v>
      </c>
    </row>
    <row r="47" spans="1:25" ht="12.75" x14ac:dyDescent="0.2">
      <c r="A47" s="49" t="s">
        <v>40</v>
      </c>
      <c r="B47" s="49" t="s">
        <v>41</v>
      </c>
      <c r="C47" s="50"/>
      <c r="D47" s="50"/>
      <c r="E47" s="50"/>
      <c r="F47" s="50"/>
      <c r="G47" s="50"/>
      <c r="H47" s="50"/>
      <c r="I47" s="50"/>
      <c r="K47" s="38" t="s">
        <v>0</v>
      </c>
      <c r="L47" s="57" t="s">
        <v>4</v>
      </c>
    </row>
    <row r="48" spans="1:25" ht="12.75" x14ac:dyDescent="0.2">
      <c r="A48" s="49" t="s">
        <v>41</v>
      </c>
      <c r="B48" s="52" t="s">
        <v>42</v>
      </c>
      <c r="C48" s="50"/>
      <c r="D48" s="50"/>
      <c r="E48" s="50"/>
      <c r="F48" s="50"/>
      <c r="G48" s="50"/>
      <c r="H48" s="50"/>
      <c r="I48" s="50"/>
      <c r="K48" s="38" t="s">
        <v>5</v>
      </c>
      <c r="L48" s="57" t="s">
        <v>16</v>
      </c>
    </row>
    <row r="49" spans="1:12" ht="12.75" x14ac:dyDescent="0.2">
      <c r="A49" s="52" t="s">
        <v>42</v>
      </c>
      <c r="B49" s="52" t="s">
        <v>43</v>
      </c>
      <c r="C49" s="50"/>
      <c r="D49" s="50"/>
      <c r="E49" s="50"/>
      <c r="F49" s="50"/>
      <c r="G49" s="50"/>
      <c r="H49" s="53" t="s">
        <v>11</v>
      </c>
      <c r="I49" s="50"/>
      <c r="K49" s="38" t="s">
        <v>6</v>
      </c>
      <c r="L49" s="54" t="s">
        <v>20</v>
      </c>
    </row>
    <row r="50" spans="1:12" ht="12.75" x14ac:dyDescent="0.2">
      <c r="A50" s="52" t="s">
        <v>43</v>
      </c>
      <c r="B50" s="52" t="s">
        <v>44</v>
      </c>
      <c r="C50" s="50"/>
      <c r="D50" s="50"/>
      <c r="E50" s="50"/>
      <c r="F50" s="50"/>
      <c r="G50" s="50"/>
      <c r="H50" s="53" t="s">
        <v>11</v>
      </c>
      <c r="I50" s="50"/>
      <c r="K50" s="38" t="s">
        <v>45</v>
      </c>
      <c r="L50" s="42">
        <f>VLOOKUP(L47,Parametere!$A$2:$B$5,2,FALSE)*VLOOKUP(L48,Parametere!$A$8:$B$9,2,FALSE)*VLOOKUP(L49,Parametere!$A$12:$B$14,2,FALSE)</f>
        <v>0.5</v>
      </c>
    </row>
    <row r="51" spans="1:12" ht="12.75" x14ac:dyDescent="0.2">
      <c r="A51" s="52" t="s">
        <v>44</v>
      </c>
      <c r="B51" s="52" t="s">
        <v>46</v>
      </c>
      <c r="C51" s="50"/>
      <c r="D51" s="50"/>
      <c r="E51" s="50"/>
      <c r="F51" s="50"/>
      <c r="G51" s="50"/>
      <c r="H51" s="53" t="s">
        <v>11</v>
      </c>
      <c r="I51" s="53" t="s">
        <v>11</v>
      </c>
      <c r="K51" s="55" t="s">
        <v>47</v>
      </c>
      <c r="L51" s="56">
        <f>L46*L50</f>
        <v>25</v>
      </c>
    </row>
    <row r="52" spans="1:12" ht="12.75" x14ac:dyDescent="0.2">
      <c r="A52" s="52" t="s">
        <v>46</v>
      </c>
      <c r="B52" s="52" t="s">
        <v>48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12" ht="12.75" x14ac:dyDescent="0.2">
      <c r="A53" s="52" t="s">
        <v>48</v>
      </c>
      <c r="B53" s="52" t="s">
        <v>49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12" ht="12.75" x14ac:dyDescent="0.2">
      <c r="A54" s="52" t="s">
        <v>49</v>
      </c>
      <c r="B54" s="52" t="s">
        <v>50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12" ht="12.75" x14ac:dyDescent="0.2">
      <c r="A55" s="52" t="s">
        <v>50</v>
      </c>
      <c r="B55" s="52" t="s">
        <v>51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12" ht="12.75" x14ac:dyDescent="0.2">
      <c r="A56" s="52" t="s">
        <v>51</v>
      </c>
      <c r="B56" s="52" t="s">
        <v>52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12" ht="12.75" x14ac:dyDescent="0.2">
      <c r="A57" s="52" t="s">
        <v>52</v>
      </c>
      <c r="B57" s="52" t="s">
        <v>53</v>
      </c>
      <c r="C57" s="50"/>
      <c r="D57" s="50"/>
      <c r="E57" s="50"/>
      <c r="F57" s="50"/>
      <c r="G57" s="50"/>
      <c r="H57" s="53" t="s">
        <v>11</v>
      </c>
      <c r="I57" s="53" t="s">
        <v>11</v>
      </c>
    </row>
    <row r="58" spans="1:12" ht="12.75" x14ac:dyDescent="0.2">
      <c r="A58" s="52" t="s">
        <v>53</v>
      </c>
      <c r="B58" s="52" t="s">
        <v>54</v>
      </c>
      <c r="C58" s="50"/>
      <c r="D58" s="50"/>
      <c r="E58" s="50"/>
      <c r="F58" s="50"/>
      <c r="G58" s="50"/>
      <c r="H58" s="53" t="s">
        <v>11</v>
      </c>
      <c r="I58" s="53" t="s">
        <v>11</v>
      </c>
    </row>
    <row r="59" spans="1:12" ht="12.75" x14ac:dyDescent="0.2">
      <c r="A59" s="52" t="s">
        <v>54</v>
      </c>
      <c r="B59" s="52" t="s">
        <v>55</v>
      </c>
      <c r="C59" s="50"/>
      <c r="D59" s="50"/>
      <c r="E59" s="50"/>
      <c r="F59" s="50"/>
      <c r="G59" s="50"/>
      <c r="H59" s="53" t="s">
        <v>11</v>
      </c>
      <c r="I59" s="53" t="s">
        <v>11</v>
      </c>
    </row>
    <row r="60" spans="1:12" ht="12.75" x14ac:dyDescent="0.2">
      <c r="A60" s="52" t="s">
        <v>55</v>
      </c>
      <c r="B60" s="52" t="s">
        <v>56</v>
      </c>
      <c r="C60" s="50"/>
      <c r="D60" s="50"/>
      <c r="E60" s="50"/>
      <c r="F60" s="50"/>
      <c r="G60" s="50"/>
      <c r="H60" s="53" t="s">
        <v>11</v>
      </c>
      <c r="I60" s="53" t="s">
        <v>11</v>
      </c>
    </row>
    <row r="61" spans="1:12" ht="12.75" x14ac:dyDescent="0.2">
      <c r="A61" s="52" t="s">
        <v>56</v>
      </c>
      <c r="B61" s="52" t="s">
        <v>57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12" ht="12.75" x14ac:dyDescent="0.2">
      <c r="A62" s="52" t="s">
        <v>57</v>
      </c>
      <c r="B62" s="52" t="s">
        <v>58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12" ht="12.75" x14ac:dyDescent="0.2">
      <c r="A63" s="52" t="s">
        <v>58</v>
      </c>
      <c r="B63" s="52" t="s">
        <v>59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12" ht="12.75" x14ac:dyDescent="0.2">
      <c r="A64" s="52" t="s">
        <v>59</v>
      </c>
      <c r="B64" s="52" t="s">
        <v>60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60</v>
      </c>
      <c r="B65" s="52" t="s">
        <v>61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3" t="s">
        <v>11</v>
      </c>
      <c r="I65" s="53" t="s">
        <v>11</v>
      </c>
    </row>
    <row r="66" spans="1:25" ht="12.75" x14ac:dyDescent="0.2">
      <c r="A66" s="52" t="s">
        <v>61</v>
      </c>
      <c r="B66" s="52" t="s">
        <v>62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3" t="s">
        <v>11</v>
      </c>
      <c r="I66" s="53" t="s">
        <v>11</v>
      </c>
    </row>
    <row r="67" spans="1:25" ht="12.75" x14ac:dyDescent="0.2">
      <c r="A67" s="52" t="s">
        <v>62</v>
      </c>
      <c r="B67" s="52" t="s">
        <v>63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3" t="s">
        <v>11</v>
      </c>
      <c r="I67" s="53" t="s">
        <v>11</v>
      </c>
    </row>
    <row r="68" spans="1:25" ht="12.75" x14ac:dyDescent="0.2">
      <c r="A68" s="52" t="s">
        <v>63</v>
      </c>
      <c r="B68" s="52" t="s">
        <v>64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3" t="s">
        <v>11</v>
      </c>
      <c r="I68" s="53" t="s">
        <v>11</v>
      </c>
    </row>
    <row r="69" spans="1:25" ht="12.75" x14ac:dyDescent="0.2">
      <c r="A69" s="52" t="s">
        <v>64</v>
      </c>
      <c r="B69" s="52" t="s">
        <v>65</v>
      </c>
      <c r="C69" s="53" t="s">
        <v>11</v>
      </c>
      <c r="D69" s="53" t="s">
        <v>11</v>
      </c>
      <c r="E69" s="53" t="s">
        <v>11</v>
      </c>
      <c r="F69" s="53" t="s">
        <v>11</v>
      </c>
      <c r="G69" s="53" t="s">
        <v>11</v>
      </c>
      <c r="H69" s="50"/>
      <c r="I69" s="53" t="s">
        <v>11</v>
      </c>
    </row>
    <row r="70" spans="1:25" ht="12.75" x14ac:dyDescent="0.2">
      <c r="A70" s="52" t="s">
        <v>65</v>
      </c>
      <c r="B70" s="52" t="s">
        <v>66</v>
      </c>
      <c r="C70" s="53" t="s">
        <v>11</v>
      </c>
      <c r="D70" s="53" t="s">
        <v>11</v>
      </c>
      <c r="E70" s="53" t="s">
        <v>11</v>
      </c>
      <c r="F70" s="53" t="s">
        <v>11</v>
      </c>
      <c r="G70" s="53" t="s">
        <v>11</v>
      </c>
      <c r="H70" s="50"/>
      <c r="I70" s="53" t="s">
        <v>11</v>
      </c>
    </row>
    <row r="71" spans="1:25" ht="12.75" x14ac:dyDescent="0.2">
      <c r="A71" s="52" t="s">
        <v>66</v>
      </c>
      <c r="B71" s="52" t="s">
        <v>67</v>
      </c>
      <c r="C71" s="53" t="s">
        <v>11</v>
      </c>
      <c r="D71" s="53" t="s">
        <v>11</v>
      </c>
      <c r="E71" s="53" t="s">
        <v>11</v>
      </c>
      <c r="F71" s="53" t="s">
        <v>11</v>
      </c>
      <c r="G71" s="53" t="s">
        <v>11</v>
      </c>
      <c r="H71" s="50"/>
      <c r="I71" s="50"/>
    </row>
    <row r="72" spans="1:25" ht="12.75" x14ac:dyDescent="0.2">
      <c r="A72" s="52" t="s">
        <v>67</v>
      </c>
      <c r="B72" s="52" t="s">
        <v>68</v>
      </c>
      <c r="C72" s="53" t="s">
        <v>11</v>
      </c>
      <c r="D72" s="53" t="s">
        <v>11</v>
      </c>
      <c r="E72" s="53" t="s">
        <v>11</v>
      </c>
      <c r="F72" s="53" t="s">
        <v>11</v>
      </c>
      <c r="G72" s="53" t="s">
        <v>11</v>
      </c>
      <c r="H72" s="50"/>
      <c r="I72" s="50"/>
    </row>
    <row r="73" spans="1:25" ht="12.75" x14ac:dyDescent="0.2">
      <c r="A73" s="52" t="s">
        <v>68</v>
      </c>
      <c r="B73" s="52" t="s">
        <v>69</v>
      </c>
      <c r="C73" s="50"/>
      <c r="D73" s="50"/>
      <c r="E73" s="50"/>
      <c r="F73" s="50"/>
      <c r="G73" s="50"/>
      <c r="H73" s="50"/>
      <c r="I73" s="50"/>
    </row>
    <row r="74" spans="1:25" ht="12.75" x14ac:dyDescent="0.2">
      <c r="A74" s="52" t="s">
        <v>69</v>
      </c>
      <c r="B74" s="52" t="s">
        <v>70</v>
      </c>
      <c r="C74" s="50"/>
      <c r="D74" s="50"/>
      <c r="E74" s="50"/>
      <c r="F74" s="50"/>
      <c r="G74" s="50"/>
      <c r="H74" s="50"/>
      <c r="I74" s="50"/>
    </row>
    <row r="76" spans="1:25" ht="22.5" customHeight="1" x14ac:dyDescent="0.25">
      <c r="A76" s="71" t="s">
        <v>89</v>
      </c>
      <c r="B76" s="69"/>
      <c r="C76" s="69"/>
      <c r="D76" s="69"/>
      <c r="E76" s="69"/>
      <c r="F76" s="69"/>
      <c r="G76" s="69"/>
      <c r="H76" s="69"/>
      <c r="I76" s="7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ht="12.75" x14ac:dyDescent="0.2">
      <c r="A77" s="48" t="s">
        <v>30</v>
      </c>
      <c r="B77" s="48" t="s">
        <v>31</v>
      </c>
      <c r="C77" s="48" t="s">
        <v>32</v>
      </c>
      <c r="D77" s="48" t="s">
        <v>33</v>
      </c>
      <c r="E77" s="48" t="s">
        <v>34</v>
      </c>
      <c r="F77" s="48" t="s">
        <v>35</v>
      </c>
      <c r="G77" s="48" t="s">
        <v>36</v>
      </c>
      <c r="H77" s="48" t="s">
        <v>37</v>
      </c>
      <c r="I77" s="48" t="s">
        <v>38</v>
      </c>
      <c r="K77" s="38" t="s">
        <v>39</v>
      </c>
      <c r="L77" s="42">
        <v>50</v>
      </c>
    </row>
    <row r="78" spans="1:25" ht="12.75" x14ac:dyDescent="0.2">
      <c r="A78" s="49" t="s">
        <v>40</v>
      </c>
      <c r="B78" s="49" t="s">
        <v>41</v>
      </c>
      <c r="C78" s="50"/>
      <c r="D78" s="50"/>
      <c r="E78" s="50"/>
      <c r="F78" s="50"/>
      <c r="G78" s="50"/>
      <c r="H78" s="50"/>
      <c r="I78" s="50"/>
      <c r="K78" s="38" t="s">
        <v>0</v>
      </c>
      <c r="L78" s="57" t="s">
        <v>10</v>
      </c>
    </row>
    <row r="79" spans="1:25" ht="12.75" x14ac:dyDescent="0.2">
      <c r="A79" s="49" t="s">
        <v>41</v>
      </c>
      <c r="B79" s="52" t="s">
        <v>42</v>
      </c>
      <c r="C79" s="50"/>
      <c r="D79" s="50"/>
      <c r="E79" s="50"/>
      <c r="F79" s="50"/>
      <c r="G79" s="50"/>
      <c r="H79" s="50"/>
      <c r="I79" s="50"/>
      <c r="K79" s="38" t="s">
        <v>5</v>
      </c>
      <c r="L79" s="57" t="s">
        <v>17</v>
      </c>
    </row>
    <row r="80" spans="1:25" ht="12.75" x14ac:dyDescent="0.2">
      <c r="A80" s="52" t="s">
        <v>42</v>
      </c>
      <c r="B80" s="52" t="s">
        <v>43</v>
      </c>
      <c r="C80" s="50"/>
      <c r="D80" s="50"/>
      <c r="E80" s="50"/>
      <c r="F80" s="50"/>
      <c r="G80" s="50"/>
      <c r="H80" s="53" t="s">
        <v>11</v>
      </c>
      <c r="I80" s="50"/>
      <c r="K80" s="38" t="s">
        <v>6</v>
      </c>
      <c r="L80" s="54" t="s">
        <v>24</v>
      </c>
    </row>
    <row r="81" spans="1:12" ht="12.75" x14ac:dyDescent="0.2">
      <c r="A81" s="52" t="s">
        <v>43</v>
      </c>
      <c r="B81" s="52" t="s">
        <v>44</v>
      </c>
      <c r="C81" s="50"/>
      <c r="D81" s="50"/>
      <c r="E81" s="50"/>
      <c r="F81" s="50"/>
      <c r="G81" s="50"/>
      <c r="H81" s="53" t="s">
        <v>11</v>
      </c>
      <c r="I81" s="50"/>
      <c r="K81" s="38" t="s">
        <v>45</v>
      </c>
      <c r="L81" s="42">
        <f>VLOOKUP(L78,Parametere!$A$2:$B$5,2,FALSE)*VLOOKUP(L79,Parametere!$A$8:$B$9,2,FALSE)*VLOOKUP(L80,Parametere!$A$12:$B$14,2,FALSE)</f>
        <v>6.9192181283514953E-2</v>
      </c>
    </row>
    <row r="82" spans="1:12" ht="12.75" x14ac:dyDescent="0.2">
      <c r="A82" s="52" t="s">
        <v>44</v>
      </c>
      <c r="B82" s="52" t="s">
        <v>46</v>
      </c>
      <c r="C82" s="50"/>
      <c r="D82" s="50"/>
      <c r="E82" s="50"/>
      <c r="F82" s="50"/>
      <c r="G82" s="50"/>
      <c r="H82" s="53" t="s">
        <v>11</v>
      </c>
      <c r="I82" s="53" t="s">
        <v>11</v>
      </c>
      <c r="K82" s="55" t="s">
        <v>47</v>
      </c>
      <c r="L82" s="56">
        <f>L77*L81</f>
        <v>3.4596090641757478</v>
      </c>
    </row>
    <row r="83" spans="1:12" ht="12.75" x14ac:dyDescent="0.2">
      <c r="A83" s="52" t="s">
        <v>46</v>
      </c>
      <c r="B83" s="52" t="s">
        <v>48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12" ht="12.75" x14ac:dyDescent="0.2">
      <c r="A84" s="52" t="s">
        <v>48</v>
      </c>
      <c r="B84" s="52" t="s">
        <v>49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12" ht="12.75" x14ac:dyDescent="0.2">
      <c r="A85" s="52" t="s">
        <v>49</v>
      </c>
      <c r="B85" s="52" t="s">
        <v>50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12" ht="12.75" x14ac:dyDescent="0.2">
      <c r="A86" s="52" t="s">
        <v>50</v>
      </c>
      <c r="B86" s="52" t="s">
        <v>51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12" ht="12.75" x14ac:dyDescent="0.2">
      <c r="A87" s="52" t="s">
        <v>51</v>
      </c>
      <c r="B87" s="52" t="s">
        <v>52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12" ht="12.75" x14ac:dyDescent="0.2">
      <c r="A88" s="52" t="s">
        <v>52</v>
      </c>
      <c r="B88" s="52" t="s">
        <v>53</v>
      </c>
      <c r="C88" s="50"/>
      <c r="D88" s="50"/>
      <c r="E88" s="50"/>
      <c r="F88" s="50"/>
      <c r="G88" s="50"/>
      <c r="H88" s="53" t="s">
        <v>11</v>
      </c>
      <c r="I88" s="53" t="s">
        <v>11</v>
      </c>
    </row>
    <row r="89" spans="1:12" ht="12.75" x14ac:dyDescent="0.2">
      <c r="A89" s="52" t="s">
        <v>53</v>
      </c>
      <c r="B89" s="52" t="s">
        <v>54</v>
      </c>
      <c r="C89" s="50"/>
      <c r="D89" s="50"/>
      <c r="E89" s="50"/>
      <c r="F89" s="50"/>
      <c r="G89" s="50"/>
      <c r="H89" s="53" t="s">
        <v>11</v>
      </c>
      <c r="I89" s="53" t="s">
        <v>11</v>
      </c>
    </row>
    <row r="90" spans="1:12" ht="12.75" x14ac:dyDescent="0.2">
      <c r="A90" s="52" t="s">
        <v>54</v>
      </c>
      <c r="B90" s="52" t="s">
        <v>55</v>
      </c>
      <c r="C90" s="50"/>
      <c r="D90" s="50"/>
      <c r="E90" s="50"/>
      <c r="F90" s="50"/>
      <c r="G90" s="50"/>
      <c r="H90" s="53" t="s">
        <v>11</v>
      </c>
      <c r="I90" s="53" t="s">
        <v>11</v>
      </c>
    </row>
    <row r="91" spans="1:12" ht="12.75" x14ac:dyDescent="0.2">
      <c r="A91" s="52" t="s">
        <v>55</v>
      </c>
      <c r="B91" s="52" t="s">
        <v>56</v>
      </c>
      <c r="C91" s="50"/>
      <c r="D91" s="50"/>
      <c r="E91" s="50"/>
      <c r="F91" s="50"/>
      <c r="G91" s="50"/>
      <c r="H91" s="53" t="s">
        <v>11</v>
      </c>
      <c r="I91" s="53" t="s">
        <v>11</v>
      </c>
    </row>
    <row r="92" spans="1:12" ht="12.75" x14ac:dyDescent="0.2">
      <c r="A92" s="52" t="s">
        <v>56</v>
      </c>
      <c r="B92" s="52" t="s">
        <v>57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12" ht="12.75" x14ac:dyDescent="0.2">
      <c r="A93" s="52" t="s">
        <v>57</v>
      </c>
      <c r="B93" s="52" t="s">
        <v>58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12" ht="12.75" x14ac:dyDescent="0.2">
      <c r="A94" s="52" t="s">
        <v>58</v>
      </c>
      <c r="B94" s="52" t="s">
        <v>59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12" ht="12.75" x14ac:dyDescent="0.2">
      <c r="A95" s="52" t="s">
        <v>59</v>
      </c>
      <c r="B95" s="52" t="s">
        <v>60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12" ht="12.75" x14ac:dyDescent="0.2">
      <c r="A96" s="52" t="s">
        <v>60</v>
      </c>
      <c r="B96" s="52" t="s">
        <v>61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3" t="s">
        <v>11</v>
      </c>
      <c r="I96" s="53" t="s">
        <v>11</v>
      </c>
    </row>
    <row r="97" spans="1:25" ht="12.75" x14ac:dyDescent="0.2">
      <c r="A97" s="52" t="s">
        <v>61</v>
      </c>
      <c r="B97" s="52" t="s">
        <v>62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3" t="s">
        <v>11</v>
      </c>
      <c r="I97" s="53" t="s">
        <v>11</v>
      </c>
    </row>
    <row r="98" spans="1:25" ht="12.75" x14ac:dyDescent="0.2">
      <c r="A98" s="52" t="s">
        <v>62</v>
      </c>
      <c r="B98" s="52" t="s">
        <v>63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3" t="s">
        <v>11</v>
      </c>
      <c r="I98" s="53" t="s">
        <v>11</v>
      </c>
    </row>
    <row r="99" spans="1:25" ht="12.75" x14ac:dyDescent="0.2">
      <c r="A99" s="52" t="s">
        <v>63</v>
      </c>
      <c r="B99" s="52" t="s">
        <v>64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3" t="s">
        <v>11</v>
      </c>
      <c r="I99" s="53" t="s">
        <v>11</v>
      </c>
    </row>
    <row r="100" spans="1:25" ht="12.75" x14ac:dyDescent="0.2">
      <c r="A100" s="52" t="s">
        <v>64</v>
      </c>
      <c r="B100" s="52" t="s">
        <v>65</v>
      </c>
      <c r="C100" s="53" t="s">
        <v>11</v>
      </c>
      <c r="D100" s="53" t="s">
        <v>11</v>
      </c>
      <c r="E100" s="53" t="s">
        <v>11</v>
      </c>
      <c r="F100" s="53" t="s">
        <v>11</v>
      </c>
      <c r="G100" s="53" t="s">
        <v>11</v>
      </c>
      <c r="H100" s="50"/>
      <c r="I100" s="53" t="s">
        <v>11</v>
      </c>
    </row>
    <row r="101" spans="1:25" ht="12.75" x14ac:dyDescent="0.2">
      <c r="A101" s="52" t="s">
        <v>65</v>
      </c>
      <c r="B101" s="52" t="s">
        <v>66</v>
      </c>
      <c r="C101" s="53" t="s">
        <v>11</v>
      </c>
      <c r="D101" s="53" t="s">
        <v>11</v>
      </c>
      <c r="E101" s="53" t="s">
        <v>11</v>
      </c>
      <c r="F101" s="53" t="s">
        <v>11</v>
      </c>
      <c r="G101" s="53" t="s">
        <v>11</v>
      </c>
      <c r="H101" s="50"/>
      <c r="I101" s="53" t="s">
        <v>11</v>
      </c>
    </row>
    <row r="102" spans="1:25" ht="12.75" x14ac:dyDescent="0.2">
      <c r="A102" s="52" t="s">
        <v>66</v>
      </c>
      <c r="B102" s="52" t="s">
        <v>67</v>
      </c>
      <c r="C102" s="53" t="s">
        <v>11</v>
      </c>
      <c r="D102" s="53" t="s">
        <v>11</v>
      </c>
      <c r="E102" s="53" t="s">
        <v>11</v>
      </c>
      <c r="F102" s="53" t="s">
        <v>11</v>
      </c>
      <c r="G102" s="53" t="s">
        <v>11</v>
      </c>
      <c r="H102" s="50"/>
      <c r="I102" s="50"/>
    </row>
    <row r="103" spans="1:25" ht="12.75" x14ac:dyDescent="0.2">
      <c r="A103" s="52" t="s">
        <v>67</v>
      </c>
      <c r="B103" s="52" t="s">
        <v>68</v>
      </c>
      <c r="C103" s="53" t="s">
        <v>11</v>
      </c>
      <c r="D103" s="53" t="s">
        <v>11</v>
      </c>
      <c r="E103" s="53" t="s">
        <v>11</v>
      </c>
      <c r="F103" s="53" t="s">
        <v>11</v>
      </c>
      <c r="G103" s="53" t="s">
        <v>11</v>
      </c>
      <c r="H103" s="50"/>
      <c r="I103" s="50"/>
    </row>
    <row r="104" spans="1:25" ht="12.75" x14ac:dyDescent="0.2">
      <c r="A104" s="52" t="s">
        <v>68</v>
      </c>
      <c r="B104" s="52" t="s">
        <v>69</v>
      </c>
      <c r="C104" s="50"/>
      <c r="D104" s="50"/>
      <c r="E104" s="50"/>
      <c r="F104" s="50"/>
      <c r="G104" s="50"/>
      <c r="H104" s="50"/>
      <c r="I104" s="50"/>
    </row>
    <row r="105" spans="1:25" ht="12.75" x14ac:dyDescent="0.2">
      <c r="A105" s="52" t="s">
        <v>69</v>
      </c>
      <c r="B105" s="52" t="s">
        <v>70</v>
      </c>
      <c r="C105" s="50"/>
      <c r="D105" s="50"/>
      <c r="E105" s="50"/>
      <c r="F105" s="50"/>
      <c r="G105" s="50"/>
      <c r="H105" s="50"/>
      <c r="I105" s="50"/>
    </row>
    <row r="107" spans="1:25" ht="22.5" customHeight="1" x14ac:dyDescent="0.25">
      <c r="A107" s="71" t="s">
        <v>92</v>
      </c>
      <c r="B107" s="69"/>
      <c r="C107" s="69"/>
      <c r="D107" s="69"/>
      <c r="E107" s="69"/>
      <c r="F107" s="69"/>
      <c r="G107" s="69"/>
      <c r="H107" s="69"/>
      <c r="I107" s="70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ht="12.75" x14ac:dyDescent="0.2">
      <c r="A108" s="48" t="s">
        <v>30</v>
      </c>
      <c r="B108" s="48" t="s">
        <v>31</v>
      </c>
      <c r="C108" s="48" t="s">
        <v>32</v>
      </c>
      <c r="D108" s="48" t="s">
        <v>33</v>
      </c>
      <c r="E108" s="48" t="s">
        <v>34</v>
      </c>
      <c r="F108" s="48" t="s">
        <v>35</v>
      </c>
      <c r="G108" s="48" t="s">
        <v>36</v>
      </c>
      <c r="H108" s="48" t="s">
        <v>37</v>
      </c>
      <c r="I108" s="48" t="s">
        <v>38</v>
      </c>
      <c r="K108" s="38" t="s">
        <v>39</v>
      </c>
      <c r="L108" s="42">
        <v>50</v>
      </c>
    </row>
    <row r="109" spans="1:25" ht="12.75" x14ac:dyDescent="0.2">
      <c r="A109" s="49" t="s">
        <v>40</v>
      </c>
      <c r="B109" s="49" t="s">
        <v>41</v>
      </c>
      <c r="C109" s="50"/>
      <c r="D109" s="50"/>
      <c r="E109" s="50"/>
      <c r="F109" s="50"/>
      <c r="G109" s="50"/>
      <c r="H109" s="50"/>
      <c r="I109" s="50"/>
      <c r="K109" s="38" t="s">
        <v>0</v>
      </c>
      <c r="L109" s="57" t="s">
        <v>10</v>
      </c>
    </row>
    <row r="110" spans="1:25" ht="12.75" x14ac:dyDescent="0.2">
      <c r="A110" s="49" t="s">
        <v>41</v>
      </c>
      <c r="B110" s="52" t="s">
        <v>42</v>
      </c>
      <c r="C110" s="50"/>
      <c r="D110" s="50"/>
      <c r="E110" s="50"/>
      <c r="F110" s="50"/>
      <c r="G110" s="50"/>
      <c r="H110" s="50"/>
      <c r="I110" s="50"/>
      <c r="K110" s="38" t="s">
        <v>5</v>
      </c>
      <c r="L110" s="57" t="s">
        <v>17</v>
      </c>
    </row>
    <row r="111" spans="1:25" ht="12.75" x14ac:dyDescent="0.2">
      <c r="A111" s="52" t="s">
        <v>42</v>
      </c>
      <c r="B111" s="52" t="s">
        <v>43</v>
      </c>
      <c r="C111" s="50"/>
      <c r="D111" s="50"/>
      <c r="E111" s="50"/>
      <c r="F111" s="50"/>
      <c r="G111" s="50"/>
      <c r="H111" s="53" t="s">
        <v>11</v>
      </c>
      <c r="I111" s="50"/>
      <c r="K111" s="38" t="s">
        <v>6</v>
      </c>
      <c r="L111" s="54" t="s">
        <v>24</v>
      </c>
    </row>
    <row r="112" spans="1:25" ht="12.75" x14ac:dyDescent="0.2">
      <c r="A112" s="52" t="s">
        <v>43</v>
      </c>
      <c r="B112" s="52" t="s">
        <v>44</v>
      </c>
      <c r="C112" s="50"/>
      <c r="D112" s="50"/>
      <c r="E112" s="50"/>
      <c r="F112" s="50"/>
      <c r="G112" s="50"/>
      <c r="H112" s="53" t="s">
        <v>11</v>
      </c>
      <c r="I112" s="50"/>
      <c r="K112" s="38" t="s">
        <v>45</v>
      </c>
      <c r="L112" s="42">
        <f>VLOOKUP(L109,Parametere!$A$2:$B$5,2,FALSE)*VLOOKUP(L110,Parametere!$A$8:$B$9,2,FALSE)*VLOOKUP(L111,Parametere!$A$12:$B$14,2,FALSE)</f>
        <v>6.9192181283514953E-2</v>
      </c>
    </row>
    <row r="113" spans="1:12" ht="12.75" x14ac:dyDescent="0.2">
      <c r="A113" s="52" t="s">
        <v>44</v>
      </c>
      <c r="B113" s="52" t="s">
        <v>46</v>
      </c>
      <c r="C113" s="50"/>
      <c r="D113" s="50"/>
      <c r="E113" s="50"/>
      <c r="F113" s="50"/>
      <c r="G113" s="50"/>
      <c r="H113" s="53" t="s">
        <v>11</v>
      </c>
      <c r="I113" s="53" t="s">
        <v>11</v>
      </c>
      <c r="K113" s="55" t="s">
        <v>47</v>
      </c>
      <c r="L113" s="56">
        <f>L108*L112</f>
        <v>3.4596090641757478</v>
      </c>
    </row>
    <row r="114" spans="1:12" ht="12.75" x14ac:dyDescent="0.2">
      <c r="A114" s="52" t="s">
        <v>46</v>
      </c>
      <c r="B114" s="52" t="s">
        <v>48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12" ht="12.75" x14ac:dyDescent="0.2">
      <c r="A115" s="52" t="s">
        <v>48</v>
      </c>
      <c r="B115" s="52" t="s">
        <v>49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12" ht="12.75" x14ac:dyDescent="0.2">
      <c r="A116" s="52" t="s">
        <v>49</v>
      </c>
      <c r="B116" s="52" t="s">
        <v>50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12" ht="12.75" x14ac:dyDescent="0.2">
      <c r="A117" s="52" t="s">
        <v>50</v>
      </c>
      <c r="B117" s="52" t="s">
        <v>51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12" ht="12.75" x14ac:dyDescent="0.2">
      <c r="A118" s="52" t="s">
        <v>51</v>
      </c>
      <c r="B118" s="52" t="s">
        <v>52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12" ht="12.75" x14ac:dyDescent="0.2">
      <c r="A119" s="52" t="s">
        <v>52</v>
      </c>
      <c r="B119" s="52" t="s">
        <v>53</v>
      </c>
      <c r="C119" s="50"/>
      <c r="D119" s="50"/>
      <c r="E119" s="50"/>
      <c r="F119" s="50"/>
      <c r="G119" s="50"/>
      <c r="H119" s="53" t="s">
        <v>11</v>
      </c>
      <c r="I119" s="53" t="s">
        <v>11</v>
      </c>
    </row>
    <row r="120" spans="1:12" ht="12.75" x14ac:dyDescent="0.2">
      <c r="A120" s="52" t="s">
        <v>53</v>
      </c>
      <c r="B120" s="52" t="s">
        <v>54</v>
      </c>
      <c r="C120" s="50"/>
      <c r="D120" s="50"/>
      <c r="E120" s="50"/>
      <c r="F120" s="50"/>
      <c r="G120" s="50"/>
      <c r="H120" s="53" t="s">
        <v>11</v>
      </c>
      <c r="I120" s="53" t="s">
        <v>11</v>
      </c>
    </row>
    <row r="121" spans="1:12" ht="12.75" x14ac:dyDescent="0.2">
      <c r="A121" s="52" t="s">
        <v>54</v>
      </c>
      <c r="B121" s="52" t="s">
        <v>55</v>
      </c>
      <c r="C121" s="50"/>
      <c r="D121" s="50"/>
      <c r="E121" s="50"/>
      <c r="F121" s="50"/>
      <c r="G121" s="50"/>
      <c r="H121" s="53" t="s">
        <v>11</v>
      </c>
      <c r="I121" s="53" t="s">
        <v>11</v>
      </c>
    </row>
    <row r="122" spans="1:12" ht="12.75" x14ac:dyDescent="0.2">
      <c r="A122" s="52" t="s">
        <v>55</v>
      </c>
      <c r="B122" s="52" t="s">
        <v>56</v>
      </c>
      <c r="C122" s="50"/>
      <c r="D122" s="50"/>
      <c r="E122" s="50"/>
      <c r="F122" s="50"/>
      <c r="G122" s="50"/>
      <c r="H122" s="53" t="s">
        <v>11</v>
      </c>
      <c r="I122" s="53" t="s">
        <v>11</v>
      </c>
    </row>
    <row r="123" spans="1:12" ht="12.75" x14ac:dyDescent="0.2">
      <c r="A123" s="52" t="s">
        <v>56</v>
      </c>
      <c r="B123" s="52" t="s">
        <v>57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12" ht="12.75" x14ac:dyDescent="0.2">
      <c r="A124" s="52" t="s">
        <v>57</v>
      </c>
      <c r="B124" s="52" t="s">
        <v>58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12" ht="12.75" x14ac:dyDescent="0.2">
      <c r="A125" s="52" t="s">
        <v>58</v>
      </c>
      <c r="B125" s="52" t="s">
        <v>59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12" ht="12.75" x14ac:dyDescent="0.2">
      <c r="A126" s="52" t="s">
        <v>59</v>
      </c>
      <c r="B126" s="52" t="s">
        <v>60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12" ht="12.75" x14ac:dyDescent="0.2">
      <c r="A127" s="52" t="s">
        <v>60</v>
      </c>
      <c r="B127" s="52" t="s">
        <v>61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3" t="s">
        <v>11</v>
      </c>
      <c r="I127" s="53" t="s">
        <v>11</v>
      </c>
    </row>
    <row r="128" spans="1:12" ht="12.75" x14ac:dyDescent="0.2">
      <c r="A128" s="52" t="s">
        <v>61</v>
      </c>
      <c r="B128" s="52" t="s">
        <v>62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3" t="s">
        <v>11</v>
      </c>
      <c r="I128" s="53" t="s">
        <v>11</v>
      </c>
    </row>
    <row r="129" spans="1:25" ht="12.75" x14ac:dyDescent="0.2">
      <c r="A129" s="52" t="s">
        <v>62</v>
      </c>
      <c r="B129" s="52" t="s">
        <v>63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3" t="s">
        <v>11</v>
      </c>
      <c r="I129" s="53" t="s">
        <v>11</v>
      </c>
    </row>
    <row r="130" spans="1:25" ht="12.75" x14ac:dyDescent="0.2">
      <c r="A130" s="52" t="s">
        <v>63</v>
      </c>
      <c r="B130" s="52" t="s">
        <v>64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3" t="s">
        <v>11</v>
      </c>
      <c r="I130" s="53" t="s">
        <v>11</v>
      </c>
    </row>
    <row r="131" spans="1:25" ht="12.75" x14ac:dyDescent="0.2">
      <c r="A131" s="52" t="s">
        <v>64</v>
      </c>
      <c r="B131" s="52" t="s">
        <v>65</v>
      </c>
      <c r="C131" s="53" t="s">
        <v>11</v>
      </c>
      <c r="D131" s="53" t="s">
        <v>11</v>
      </c>
      <c r="E131" s="53" t="s">
        <v>11</v>
      </c>
      <c r="F131" s="53" t="s">
        <v>11</v>
      </c>
      <c r="G131" s="53" t="s">
        <v>11</v>
      </c>
      <c r="H131" s="50"/>
      <c r="I131" s="53" t="s">
        <v>11</v>
      </c>
    </row>
    <row r="132" spans="1:25" ht="12.75" x14ac:dyDescent="0.2">
      <c r="A132" s="52" t="s">
        <v>65</v>
      </c>
      <c r="B132" s="52" t="s">
        <v>66</v>
      </c>
      <c r="C132" s="53" t="s">
        <v>11</v>
      </c>
      <c r="D132" s="53" t="s">
        <v>11</v>
      </c>
      <c r="E132" s="53" t="s">
        <v>11</v>
      </c>
      <c r="F132" s="53" t="s">
        <v>11</v>
      </c>
      <c r="G132" s="53" t="s">
        <v>11</v>
      </c>
      <c r="H132" s="50"/>
      <c r="I132" s="53" t="s">
        <v>11</v>
      </c>
    </row>
    <row r="133" spans="1:25" ht="12.75" x14ac:dyDescent="0.2">
      <c r="A133" s="52" t="s">
        <v>66</v>
      </c>
      <c r="B133" s="52" t="s">
        <v>67</v>
      </c>
      <c r="C133" s="53" t="s">
        <v>11</v>
      </c>
      <c r="D133" s="53" t="s">
        <v>11</v>
      </c>
      <c r="E133" s="53" t="s">
        <v>11</v>
      </c>
      <c r="F133" s="53" t="s">
        <v>11</v>
      </c>
      <c r="G133" s="53" t="s">
        <v>11</v>
      </c>
      <c r="H133" s="50"/>
      <c r="I133" s="50"/>
    </row>
    <row r="134" spans="1:25" ht="12.75" x14ac:dyDescent="0.2">
      <c r="A134" s="52" t="s">
        <v>67</v>
      </c>
      <c r="B134" s="52" t="s">
        <v>68</v>
      </c>
      <c r="C134" s="53" t="s">
        <v>11</v>
      </c>
      <c r="D134" s="53" t="s">
        <v>11</v>
      </c>
      <c r="E134" s="53" t="s">
        <v>11</v>
      </c>
      <c r="F134" s="53" t="s">
        <v>11</v>
      </c>
      <c r="G134" s="53" t="s">
        <v>11</v>
      </c>
      <c r="H134" s="50"/>
      <c r="I134" s="50"/>
    </row>
    <row r="135" spans="1:25" ht="12.75" x14ac:dyDescent="0.2">
      <c r="A135" s="52" t="s">
        <v>68</v>
      </c>
      <c r="B135" s="52" t="s">
        <v>69</v>
      </c>
      <c r="C135" s="50"/>
      <c r="D135" s="50"/>
      <c r="E135" s="50"/>
      <c r="F135" s="50"/>
      <c r="G135" s="50"/>
      <c r="H135" s="50"/>
      <c r="I135" s="50"/>
    </row>
    <row r="136" spans="1:25" ht="12.75" x14ac:dyDescent="0.2">
      <c r="A136" s="52" t="s">
        <v>69</v>
      </c>
      <c r="B136" s="52" t="s">
        <v>70</v>
      </c>
      <c r="C136" s="50"/>
      <c r="D136" s="50"/>
      <c r="E136" s="50"/>
      <c r="F136" s="50"/>
      <c r="G136" s="50"/>
      <c r="H136" s="50"/>
      <c r="I136" s="50"/>
    </row>
    <row r="138" spans="1:25" ht="22.5" customHeight="1" x14ac:dyDescent="0.25">
      <c r="A138" s="71" t="s">
        <v>93</v>
      </c>
      <c r="B138" s="69"/>
      <c r="C138" s="69"/>
      <c r="D138" s="69"/>
      <c r="E138" s="69"/>
      <c r="F138" s="69"/>
      <c r="G138" s="69"/>
      <c r="H138" s="69"/>
      <c r="I138" s="70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12.75" x14ac:dyDescent="0.2">
      <c r="A139" s="48" t="s">
        <v>30</v>
      </c>
      <c r="B139" s="48" t="s">
        <v>31</v>
      </c>
      <c r="C139" s="48" t="s">
        <v>32</v>
      </c>
      <c r="D139" s="48" t="s">
        <v>33</v>
      </c>
      <c r="E139" s="48" t="s">
        <v>34</v>
      </c>
      <c r="F139" s="48" t="s">
        <v>35</v>
      </c>
      <c r="G139" s="48" t="s">
        <v>36</v>
      </c>
      <c r="H139" s="48" t="s">
        <v>37</v>
      </c>
      <c r="I139" s="48" t="s">
        <v>38</v>
      </c>
      <c r="K139" s="38" t="s">
        <v>39</v>
      </c>
      <c r="L139" s="42">
        <v>50</v>
      </c>
    </row>
    <row r="140" spans="1:25" ht="12.75" x14ac:dyDescent="0.2">
      <c r="A140" s="49" t="s">
        <v>40</v>
      </c>
      <c r="B140" s="49" t="s">
        <v>41</v>
      </c>
      <c r="C140" s="50"/>
      <c r="D140" s="50"/>
      <c r="E140" s="50"/>
      <c r="F140" s="50"/>
      <c r="G140" s="50"/>
      <c r="H140" s="50"/>
      <c r="I140" s="50"/>
      <c r="K140" s="38" t="s">
        <v>0</v>
      </c>
      <c r="L140" s="57" t="s">
        <v>10</v>
      </c>
    </row>
    <row r="141" spans="1:25" ht="12.75" x14ac:dyDescent="0.2">
      <c r="A141" s="49" t="s">
        <v>41</v>
      </c>
      <c r="B141" s="52" t="s">
        <v>42</v>
      </c>
      <c r="C141" s="50"/>
      <c r="D141" s="50"/>
      <c r="E141" s="50"/>
      <c r="F141" s="50"/>
      <c r="G141" s="50"/>
      <c r="H141" s="50"/>
      <c r="I141" s="50"/>
      <c r="K141" s="38" t="s">
        <v>5</v>
      </c>
      <c r="L141" s="57" t="s">
        <v>17</v>
      </c>
    </row>
    <row r="142" spans="1:25" ht="12.75" x14ac:dyDescent="0.2">
      <c r="A142" s="52" t="s">
        <v>42</v>
      </c>
      <c r="B142" s="52" t="s">
        <v>43</v>
      </c>
      <c r="C142" s="50"/>
      <c r="D142" s="50"/>
      <c r="E142" s="50"/>
      <c r="F142" s="50"/>
      <c r="G142" s="50"/>
      <c r="H142" s="53" t="s">
        <v>11</v>
      </c>
      <c r="I142" s="50"/>
      <c r="K142" s="38" t="s">
        <v>6</v>
      </c>
      <c r="L142" s="54" t="s">
        <v>24</v>
      </c>
    </row>
    <row r="143" spans="1:25" ht="12.75" x14ac:dyDescent="0.2">
      <c r="A143" s="52" t="s">
        <v>43</v>
      </c>
      <c r="B143" s="52" t="s">
        <v>44</v>
      </c>
      <c r="C143" s="50"/>
      <c r="D143" s="50"/>
      <c r="E143" s="50"/>
      <c r="F143" s="50"/>
      <c r="G143" s="50"/>
      <c r="H143" s="53" t="s">
        <v>11</v>
      </c>
      <c r="I143" s="50"/>
      <c r="K143" s="38" t="s">
        <v>45</v>
      </c>
      <c r="L143" s="42">
        <f>VLOOKUP(L140,Parametere!$A$2:$B$5,2,FALSE)*VLOOKUP(L141,Parametere!$A$8:$B$9,2,FALSE)*VLOOKUP(L142,Parametere!$A$12:$B$14,2,FALSE)</f>
        <v>6.9192181283514953E-2</v>
      </c>
    </row>
    <row r="144" spans="1:25" ht="12.75" x14ac:dyDescent="0.2">
      <c r="A144" s="52" t="s">
        <v>44</v>
      </c>
      <c r="B144" s="52" t="s">
        <v>46</v>
      </c>
      <c r="C144" s="50"/>
      <c r="D144" s="50"/>
      <c r="E144" s="50"/>
      <c r="F144" s="50"/>
      <c r="G144" s="50"/>
      <c r="H144" s="53" t="s">
        <v>11</v>
      </c>
      <c r="I144" s="53" t="s">
        <v>11</v>
      </c>
      <c r="K144" s="55" t="s">
        <v>47</v>
      </c>
      <c r="L144" s="56">
        <f>L139*L143</f>
        <v>3.4596090641757478</v>
      </c>
    </row>
    <row r="145" spans="1:9" ht="12.75" x14ac:dyDescent="0.2">
      <c r="A145" s="52" t="s">
        <v>46</v>
      </c>
      <c r="B145" s="52" t="s">
        <v>48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48</v>
      </c>
      <c r="B146" s="52" t="s">
        <v>49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49</v>
      </c>
      <c r="B147" s="52" t="s">
        <v>50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50</v>
      </c>
      <c r="B148" s="52" t="s">
        <v>51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51</v>
      </c>
      <c r="B149" s="52" t="s">
        <v>52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52</v>
      </c>
      <c r="B150" s="52" t="s">
        <v>53</v>
      </c>
      <c r="C150" s="50"/>
      <c r="D150" s="50"/>
      <c r="E150" s="50"/>
      <c r="F150" s="50"/>
      <c r="G150" s="50"/>
      <c r="H150" s="53" t="s">
        <v>11</v>
      </c>
      <c r="I150" s="53" t="s">
        <v>11</v>
      </c>
    </row>
    <row r="151" spans="1:9" ht="12.75" x14ac:dyDescent="0.2">
      <c r="A151" s="52" t="s">
        <v>53</v>
      </c>
      <c r="B151" s="52" t="s">
        <v>54</v>
      </c>
      <c r="C151" s="50"/>
      <c r="D151" s="50"/>
      <c r="E151" s="50"/>
      <c r="F151" s="50"/>
      <c r="G151" s="50"/>
      <c r="H151" s="53" t="s">
        <v>11</v>
      </c>
      <c r="I151" s="53" t="s">
        <v>11</v>
      </c>
    </row>
    <row r="152" spans="1:9" ht="12.75" x14ac:dyDescent="0.2">
      <c r="A152" s="52" t="s">
        <v>54</v>
      </c>
      <c r="B152" s="52" t="s">
        <v>55</v>
      </c>
      <c r="C152" s="50"/>
      <c r="D152" s="50"/>
      <c r="E152" s="50"/>
      <c r="F152" s="50"/>
      <c r="G152" s="50"/>
      <c r="H152" s="53" t="s">
        <v>11</v>
      </c>
      <c r="I152" s="53" t="s">
        <v>11</v>
      </c>
    </row>
    <row r="153" spans="1:9" ht="12.75" x14ac:dyDescent="0.2">
      <c r="A153" s="52" t="s">
        <v>55</v>
      </c>
      <c r="B153" s="52" t="s">
        <v>56</v>
      </c>
      <c r="C153" s="50"/>
      <c r="D153" s="50"/>
      <c r="E153" s="50"/>
      <c r="F153" s="50"/>
      <c r="G153" s="50"/>
      <c r="H153" s="53" t="s">
        <v>11</v>
      </c>
      <c r="I153" s="53" t="s">
        <v>11</v>
      </c>
    </row>
    <row r="154" spans="1:9" ht="12.75" x14ac:dyDescent="0.2">
      <c r="A154" s="52" t="s">
        <v>56</v>
      </c>
      <c r="B154" s="52" t="s">
        <v>57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57</v>
      </c>
      <c r="B155" s="52" t="s">
        <v>58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58</v>
      </c>
      <c r="B156" s="52" t="s">
        <v>59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59</v>
      </c>
      <c r="B157" s="52" t="s">
        <v>60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60</v>
      </c>
      <c r="B158" s="52" t="s">
        <v>61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3" t="s">
        <v>11</v>
      </c>
      <c r="I158" s="53" t="s">
        <v>11</v>
      </c>
    </row>
    <row r="159" spans="1:9" ht="12.75" x14ac:dyDescent="0.2">
      <c r="A159" s="52" t="s">
        <v>61</v>
      </c>
      <c r="B159" s="52" t="s">
        <v>62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3" t="s">
        <v>11</v>
      </c>
      <c r="I159" s="53" t="s">
        <v>11</v>
      </c>
    </row>
    <row r="160" spans="1:9" ht="12.75" x14ac:dyDescent="0.2">
      <c r="A160" s="52" t="s">
        <v>62</v>
      </c>
      <c r="B160" s="52" t="s">
        <v>63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3" t="s">
        <v>11</v>
      </c>
      <c r="I160" s="53" t="s">
        <v>11</v>
      </c>
    </row>
    <row r="161" spans="1:25" ht="12.75" x14ac:dyDescent="0.2">
      <c r="A161" s="52" t="s">
        <v>63</v>
      </c>
      <c r="B161" s="52" t="s">
        <v>64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3" t="s">
        <v>11</v>
      </c>
      <c r="I161" s="53" t="s">
        <v>11</v>
      </c>
    </row>
    <row r="162" spans="1:25" ht="12.75" x14ac:dyDescent="0.2">
      <c r="A162" s="52" t="s">
        <v>64</v>
      </c>
      <c r="B162" s="52" t="s">
        <v>65</v>
      </c>
      <c r="C162" s="53" t="s">
        <v>11</v>
      </c>
      <c r="D162" s="53" t="s">
        <v>11</v>
      </c>
      <c r="E162" s="53" t="s">
        <v>11</v>
      </c>
      <c r="F162" s="53" t="s">
        <v>11</v>
      </c>
      <c r="G162" s="53" t="s">
        <v>11</v>
      </c>
      <c r="H162" s="50"/>
      <c r="I162" s="53" t="s">
        <v>11</v>
      </c>
    </row>
    <row r="163" spans="1:25" ht="12.75" x14ac:dyDescent="0.2">
      <c r="A163" s="52" t="s">
        <v>65</v>
      </c>
      <c r="B163" s="52" t="s">
        <v>66</v>
      </c>
      <c r="C163" s="53" t="s">
        <v>11</v>
      </c>
      <c r="D163" s="53" t="s">
        <v>11</v>
      </c>
      <c r="E163" s="53" t="s">
        <v>11</v>
      </c>
      <c r="F163" s="53" t="s">
        <v>11</v>
      </c>
      <c r="G163" s="53" t="s">
        <v>11</v>
      </c>
      <c r="H163" s="50"/>
      <c r="I163" s="53" t="s">
        <v>11</v>
      </c>
    </row>
    <row r="164" spans="1:25" ht="12.75" x14ac:dyDescent="0.2">
      <c r="A164" s="52" t="s">
        <v>66</v>
      </c>
      <c r="B164" s="52" t="s">
        <v>67</v>
      </c>
      <c r="C164" s="53" t="s">
        <v>11</v>
      </c>
      <c r="D164" s="53" t="s">
        <v>11</v>
      </c>
      <c r="E164" s="53" t="s">
        <v>11</v>
      </c>
      <c r="F164" s="53" t="s">
        <v>11</v>
      </c>
      <c r="G164" s="53" t="s">
        <v>11</v>
      </c>
      <c r="H164" s="50"/>
      <c r="I164" s="50"/>
    </row>
    <row r="165" spans="1:25" ht="12.75" x14ac:dyDescent="0.2">
      <c r="A165" s="52" t="s">
        <v>67</v>
      </c>
      <c r="B165" s="52" t="s">
        <v>68</v>
      </c>
      <c r="C165" s="53" t="s">
        <v>11</v>
      </c>
      <c r="D165" s="53" t="s">
        <v>11</v>
      </c>
      <c r="E165" s="53" t="s">
        <v>11</v>
      </c>
      <c r="F165" s="53" t="s">
        <v>11</v>
      </c>
      <c r="G165" s="53" t="s">
        <v>11</v>
      </c>
      <c r="H165" s="50"/>
      <c r="I165" s="50"/>
    </row>
    <row r="166" spans="1:25" ht="12.75" x14ac:dyDescent="0.2">
      <c r="A166" s="52" t="s">
        <v>68</v>
      </c>
      <c r="B166" s="52" t="s">
        <v>69</v>
      </c>
      <c r="C166" s="50"/>
      <c r="D166" s="50"/>
      <c r="E166" s="50"/>
      <c r="F166" s="50"/>
      <c r="G166" s="50"/>
      <c r="H166" s="50"/>
      <c r="I166" s="50"/>
    </row>
    <row r="167" spans="1:25" ht="12.75" x14ac:dyDescent="0.2">
      <c r="A167" s="52" t="s">
        <v>69</v>
      </c>
      <c r="B167" s="52" t="s">
        <v>70</v>
      </c>
      <c r="C167" s="50"/>
      <c r="D167" s="50"/>
      <c r="E167" s="50"/>
      <c r="F167" s="50"/>
      <c r="G167" s="50"/>
      <c r="H167" s="50"/>
      <c r="I167" s="50"/>
    </row>
    <row r="169" spans="1:25" ht="22.5" customHeight="1" x14ac:dyDescent="0.25">
      <c r="A169" s="71" t="s">
        <v>96</v>
      </c>
      <c r="B169" s="69"/>
      <c r="C169" s="69"/>
      <c r="D169" s="69"/>
      <c r="E169" s="69"/>
      <c r="F169" s="69"/>
      <c r="G169" s="69"/>
      <c r="H169" s="69"/>
      <c r="I169" s="70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1:25" ht="12.75" x14ac:dyDescent="0.2">
      <c r="A170" s="48" t="s">
        <v>30</v>
      </c>
      <c r="B170" s="48" t="s">
        <v>31</v>
      </c>
      <c r="C170" s="48" t="s">
        <v>32</v>
      </c>
      <c r="D170" s="48" t="s">
        <v>33</v>
      </c>
      <c r="E170" s="48" t="s">
        <v>34</v>
      </c>
      <c r="F170" s="48" t="s">
        <v>35</v>
      </c>
      <c r="G170" s="48" t="s">
        <v>36</v>
      </c>
      <c r="H170" s="48" t="s">
        <v>37</v>
      </c>
      <c r="I170" s="48" t="s">
        <v>38</v>
      </c>
      <c r="K170" s="38" t="s">
        <v>39</v>
      </c>
      <c r="L170" s="42">
        <v>50</v>
      </c>
    </row>
    <row r="171" spans="1:25" ht="12.75" x14ac:dyDescent="0.2">
      <c r="A171" s="49" t="s">
        <v>40</v>
      </c>
      <c r="B171" s="49" t="s">
        <v>41</v>
      </c>
      <c r="C171" s="50"/>
      <c r="D171" s="50"/>
      <c r="E171" s="50"/>
      <c r="F171" s="50"/>
      <c r="G171" s="50"/>
      <c r="H171" s="50"/>
      <c r="I171" s="50"/>
      <c r="K171" s="38" t="s">
        <v>0</v>
      </c>
      <c r="L171" s="57" t="s">
        <v>10</v>
      </c>
    </row>
    <row r="172" spans="1:25" ht="12.75" x14ac:dyDescent="0.2">
      <c r="A172" s="49" t="s">
        <v>41</v>
      </c>
      <c r="B172" s="52" t="s">
        <v>42</v>
      </c>
      <c r="C172" s="50"/>
      <c r="D172" s="50"/>
      <c r="E172" s="50"/>
      <c r="F172" s="50"/>
      <c r="G172" s="50"/>
      <c r="H172" s="50"/>
      <c r="I172" s="50"/>
      <c r="K172" s="38" t="s">
        <v>5</v>
      </c>
      <c r="L172" s="57" t="s">
        <v>17</v>
      </c>
    </row>
    <row r="173" spans="1:25" ht="12.75" x14ac:dyDescent="0.2">
      <c r="A173" s="52" t="s">
        <v>42</v>
      </c>
      <c r="B173" s="52" t="s">
        <v>43</v>
      </c>
      <c r="C173" s="50"/>
      <c r="D173" s="50"/>
      <c r="E173" s="50"/>
      <c r="F173" s="50"/>
      <c r="G173" s="50"/>
      <c r="H173" s="53" t="s">
        <v>11</v>
      </c>
      <c r="I173" s="50"/>
      <c r="K173" s="38" t="s">
        <v>6</v>
      </c>
      <c r="L173" s="54" t="s">
        <v>24</v>
      </c>
    </row>
    <row r="174" spans="1:25" ht="12.75" x14ac:dyDescent="0.2">
      <c r="A174" s="52" t="s">
        <v>43</v>
      </c>
      <c r="B174" s="52" t="s">
        <v>44</v>
      </c>
      <c r="C174" s="50"/>
      <c r="D174" s="50"/>
      <c r="E174" s="50"/>
      <c r="F174" s="50"/>
      <c r="G174" s="50"/>
      <c r="H174" s="53" t="s">
        <v>11</v>
      </c>
      <c r="I174" s="50"/>
      <c r="K174" s="38" t="s">
        <v>45</v>
      </c>
      <c r="L174" s="42">
        <f>VLOOKUP(L171,Parametere!$A$2:$B$5,2,FALSE)*VLOOKUP(L172,Parametere!$A$8:$B$9,2,FALSE)*VLOOKUP(L173,Parametere!$A$12:$B$14,2,FALSE)</f>
        <v>6.9192181283514953E-2</v>
      </c>
    </row>
    <row r="175" spans="1:25" ht="12.75" x14ac:dyDescent="0.2">
      <c r="A175" s="52" t="s">
        <v>44</v>
      </c>
      <c r="B175" s="52" t="s">
        <v>46</v>
      </c>
      <c r="C175" s="50"/>
      <c r="D175" s="50"/>
      <c r="E175" s="50"/>
      <c r="F175" s="50"/>
      <c r="G175" s="50"/>
      <c r="H175" s="53" t="s">
        <v>11</v>
      </c>
      <c r="I175" s="53" t="s">
        <v>11</v>
      </c>
      <c r="K175" s="55" t="s">
        <v>47</v>
      </c>
      <c r="L175" s="56">
        <f>L170*L174</f>
        <v>3.4596090641757478</v>
      </c>
    </row>
    <row r="176" spans="1:25" ht="12.75" x14ac:dyDescent="0.2">
      <c r="A176" s="52" t="s">
        <v>46</v>
      </c>
      <c r="B176" s="52" t="s">
        <v>48</v>
      </c>
      <c r="C176" s="50"/>
      <c r="D176" s="50"/>
      <c r="E176" s="50"/>
      <c r="F176" s="50"/>
      <c r="G176" s="50"/>
      <c r="H176" s="53" t="s">
        <v>11</v>
      </c>
      <c r="I176" s="53" t="s">
        <v>11</v>
      </c>
    </row>
    <row r="177" spans="1:9" ht="12.75" x14ac:dyDescent="0.2">
      <c r="A177" s="52" t="s">
        <v>48</v>
      </c>
      <c r="B177" s="52" t="s">
        <v>49</v>
      </c>
      <c r="C177" s="50"/>
      <c r="D177" s="50"/>
      <c r="E177" s="50"/>
      <c r="F177" s="50"/>
      <c r="G177" s="50"/>
      <c r="H177" s="53" t="s">
        <v>11</v>
      </c>
      <c r="I177" s="53" t="s">
        <v>11</v>
      </c>
    </row>
    <row r="178" spans="1:9" ht="12.75" x14ac:dyDescent="0.2">
      <c r="A178" s="52" t="s">
        <v>49</v>
      </c>
      <c r="B178" s="52" t="s">
        <v>50</v>
      </c>
      <c r="C178" s="50"/>
      <c r="D178" s="50"/>
      <c r="E178" s="50"/>
      <c r="F178" s="50"/>
      <c r="G178" s="50"/>
      <c r="H178" s="53" t="s">
        <v>11</v>
      </c>
      <c r="I178" s="53" t="s">
        <v>11</v>
      </c>
    </row>
    <row r="179" spans="1:9" ht="12.75" x14ac:dyDescent="0.2">
      <c r="A179" s="52" t="s">
        <v>50</v>
      </c>
      <c r="B179" s="52" t="s">
        <v>51</v>
      </c>
      <c r="C179" s="50"/>
      <c r="D179" s="50"/>
      <c r="E179" s="50"/>
      <c r="F179" s="50"/>
      <c r="G179" s="50"/>
      <c r="H179" s="53" t="s">
        <v>11</v>
      </c>
      <c r="I179" s="53" t="s">
        <v>11</v>
      </c>
    </row>
    <row r="180" spans="1:9" ht="12.75" x14ac:dyDescent="0.2">
      <c r="A180" s="52" t="s">
        <v>51</v>
      </c>
      <c r="B180" s="52" t="s">
        <v>52</v>
      </c>
      <c r="C180" s="50"/>
      <c r="D180" s="50"/>
      <c r="E180" s="50"/>
      <c r="F180" s="50"/>
      <c r="G180" s="50"/>
      <c r="H180" s="53" t="s">
        <v>11</v>
      </c>
      <c r="I180" s="53" t="s">
        <v>11</v>
      </c>
    </row>
    <row r="181" spans="1:9" ht="12.75" x14ac:dyDescent="0.2">
      <c r="A181" s="52" t="s">
        <v>52</v>
      </c>
      <c r="B181" s="52" t="s">
        <v>53</v>
      </c>
      <c r="C181" s="50"/>
      <c r="D181" s="50"/>
      <c r="E181" s="50"/>
      <c r="F181" s="50"/>
      <c r="G181" s="50"/>
      <c r="H181" s="53" t="s">
        <v>11</v>
      </c>
      <c r="I181" s="53" t="s">
        <v>11</v>
      </c>
    </row>
    <row r="182" spans="1:9" ht="12.75" x14ac:dyDescent="0.2">
      <c r="A182" s="52" t="s">
        <v>53</v>
      </c>
      <c r="B182" s="52" t="s">
        <v>54</v>
      </c>
      <c r="C182" s="50"/>
      <c r="D182" s="50"/>
      <c r="E182" s="50"/>
      <c r="F182" s="50"/>
      <c r="G182" s="50"/>
      <c r="H182" s="53" t="s">
        <v>11</v>
      </c>
      <c r="I182" s="53" t="s">
        <v>11</v>
      </c>
    </row>
    <row r="183" spans="1:9" ht="12.75" x14ac:dyDescent="0.2">
      <c r="A183" s="52" t="s">
        <v>54</v>
      </c>
      <c r="B183" s="52" t="s">
        <v>55</v>
      </c>
      <c r="C183" s="50"/>
      <c r="D183" s="50"/>
      <c r="E183" s="50"/>
      <c r="F183" s="50"/>
      <c r="G183" s="50"/>
      <c r="H183" s="53" t="s">
        <v>11</v>
      </c>
      <c r="I183" s="53" t="s">
        <v>11</v>
      </c>
    </row>
    <row r="184" spans="1:9" ht="12.75" x14ac:dyDescent="0.2">
      <c r="A184" s="52" t="s">
        <v>55</v>
      </c>
      <c r="B184" s="52" t="s">
        <v>56</v>
      </c>
      <c r="C184" s="50"/>
      <c r="D184" s="50"/>
      <c r="E184" s="50"/>
      <c r="F184" s="50"/>
      <c r="G184" s="50"/>
      <c r="H184" s="53" t="s">
        <v>11</v>
      </c>
      <c r="I184" s="53" t="s">
        <v>11</v>
      </c>
    </row>
    <row r="185" spans="1:9" ht="12.75" x14ac:dyDescent="0.2">
      <c r="A185" s="52" t="s">
        <v>56</v>
      </c>
      <c r="B185" s="52" t="s">
        <v>57</v>
      </c>
      <c r="C185" s="53" t="s">
        <v>11</v>
      </c>
      <c r="D185" s="53" t="s">
        <v>11</v>
      </c>
      <c r="E185" s="53" t="s">
        <v>11</v>
      </c>
      <c r="F185" s="53" t="s">
        <v>11</v>
      </c>
      <c r="G185" s="53" t="s">
        <v>11</v>
      </c>
      <c r="H185" s="53" t="s">
        <v>11</v>
      </c>
      <c r="I185" s="53" t="s">
        <v>11</v>
      </c>
    </row>
    <row r="186" spans="1:9" ht="12.75" x14ac:dyDescent="0.2">
      <c r="A186" s="52" t="s">
        <v>57</v>
      </c>
      <c r="B186" s="52" t="s">
        <v>58</v>
      </c>
      <c r="C186" s="53" t="s">
        <v>11</v>
      </c>
      <c r="D186" s="53" t="s">
        <v>11</v>
      </c>
      <c r="E186" s="53" t="s">
        <v>11</v>
      </c>
      <c r="F186" s="53" t="s">
        <v>11</v>
      </c>
      <c r="G186" s="53" t="s">
        <v>11</v>
      </c>
      <c r="H186" s="53" t="s">
        <v>11</v>
      </c>
      <c r="I186" s="53" t="s">
        <v>11</v>
      </c>
    </row>
    <row r="187" spans="1:9" ht="12.75" x14ac:dyDescent="0.2">
      <c r="A187" s="52" t="s">
        <v>58</v>
      </c>
      <c r="B187" s="52" t="s">
        <v>59</v>
      </c>
      <c r="C187" s="53" t="s">
        <v>11</v>
      </c>
      <c r="D187" s="53" t="s">
        <v>11</v>
      </c>
      <c r="E187" s="53" t="s">
        <v>11</v>
      </c>
      <c r="F187" s="53" t="s">
        <v>11</v>
      </c>
      <c r="G187" s="53" t="s">
        <v>11</v>
      </c>
      <c r="H187" s="53" t="s">
        <v>11</v>
      </c>
      <c r="I187" s="53" t="s">
        <v>11</v>
      </c>
    </row>
    <row r="188" spans="1:9" ht="12.75" x14ac:dyDescent="0.2">
      <c r="A188" s="52" t="s">
        <v>59</v>
      </c>
      <c r="B188" s="52" t="s">
        <v>60</v>
      </c>
      <c r="C188" s="53" t="s">
        <v>11</v>
      </c>
      <c r="D188" s="53" t="s">
        <v>11</v>
      </c>
      <c r="E188" s="53" t="s">
        <v>11</v>
      </c>
      <c r="F188" s="53" t="s">
        <v>11</v>
      </c>
      <c r="G188" s="53" t="s">
        <v>11</v>
      </c>
      <c r="H188" s="53" t="s">
        <v>11</v>
      </c>
      <c r="I188" s="53" t="s">
        <v>11</v>
      </c>
    </row>
    <row r="189" spans="1:9" ht="12.75" x14ac:dyDescent="0.2">
      <c r="A189" s="52" t="s">
        <v>60</v>
      </c>
      <c r="B189" s="52" t="s">
        <v>61</v>
      </c>
      <c r="C189" s="53" t="s">
        <v>11</v>
      </c>
      <c r="D189" s="53" t="s">
        <v>11</v>
      </c>
      <c r="E189" s="53" t="s">
        <v>11</v>
      </c>
      <c r="F189" s="53" t="s">
        <v>11</v>
      </c>
      <c r="G189" s="53" t="s">
        <v>11</v>
      </c>
      <c r="H189" s="53" t="s">
        <v>11</v>
      </c>
      <c r="I189" s="53" t="s">
        <v>11</v>
      </c>
    </row>
    <row r="190" spans="1:9" ht="12.75" x14ac:dyDescent="0.2">
      <c r="A190" s="52" t="s">
        <v>61</v>
      </c>
      <c r="B190" s="52" t="s">
        <v>62</v>
      </c>
      <c r="C190" s="53" t="s">
        <v>11</v>
      </c>
      <c r="D190" s="53" t="s">
        <v>11</v>
      </c>
      <c r="E190" s="53" t="s">
        <v>11</v>
      </c>
      <c r="F190" s="53" t="s">
        <v>11</v>
      </c>
      <c r="G190" s="53" t="s">
        <v>11</v>
      </c>
      <c r="H190" s="53" t="s">
        <v>11</v>
      </c>
      <c r="I190" s="53" t="s">
        <v>11</v>
      </c>
    </row>
    <row r="191" spans="1:9" ht="12.75" x14ac:dyDescent="0.2">
      <c r="A191" s="52" t="s">
        <v>62</v>
      </c>
      <c r="B191" s="52" t="s">
        <v>63</v>
      </c>
      <c r="C191" s="53" t="s">
        <v>11</v>
      </c>
      <c r="D191" s="53" t="s">
        <v>11</v>
      </c>
      <c r="E191" s="53" t="s">
        <v>11</v>
      </c>
      <c r="F191" s="53" t="s">
        <v>11</v>
      </c>
      <c r="G191" s="53" t="s">
        <v>11</v>
      </c>
      <c r="H191" s="53" t="s">
        <v>11</v>
      </c>
      <c r="I191" s="53" t="s">
        <v>11</v>
      </c>
    </row>
    <row r="192" spans="1:9" ht="12.75" x14ac:dyDescent="0.2">
      <c r="A192" s="52" t="s">
        <v>63</v>
      </c>
      <c r="B192" s="52" t="s">
        <v>64</v>
      </c>
      <c r="C192" s="53" t="s">
        <v>11</v>
      </c>
      <c r="D192" s="53" t="s">
        <v>11</v>
      </c>
      <c r="E192" s="53" t="s">
        <v>11</v>
      </c>
      <c r="F192" s="53" t="s">
        <v>11</v>
      </c>
      <c r="G192" s="53" t="s">
        <v>11</v>
      </c>
      <c r="H192" s="53" t="s">
        <v>11</v>
      </c>
      <c r="I192" s="53" t="s">
        <v>11</v>
      </c>
    </row>
    <row r="193" spans="1:25" ht="12.75" x14ac:dyDescent="0.2">
      <c r="A193" s="52" t="s">
        <v>64</v>
      </c>
      <c r="B193" s="52" t="s">
        <v>65</v>
      </c>
      <c r="C193" s="53" t="s">
        <v>11</v>
      </c>
      <c r="D193" s="53" t="s">
        <v>11</v>
      </c>
      <c r="E193" s="53" t="s">
        <v>11</v>
      </c>
      <c r="F193" s="53" t="s">
        <v>11</v>
      </c>
      <c r="G193" s="53" t="s">
        <v>11</v>
      </c>
      <c r="H193" s="50"/>
      <c r="I193" s="53" t="s">
        <v>11</v>
      </c>
    </row>
    <row r="194" spans="1:25" ht="12.75" x14ac:dyDescent="0.2">
      <c r="A194" s="52" t="s">
        <v>65</v>
      </c>
      <c r="B194" s="52" t="s">
        <v>66</v>
      </c>
      <c r="C194" s="53" t="s">
        <v>11</v>
      </c>
      <c r="D194" s="53" t="s">
        <v>11</v>
      </c>
      <c r="E194" s="53" t="s">
        <v>11</v>
      </c>
      <c r="F194" s="53" t="s">
        <v>11</v>
      </c>
      <c r="G194" s="53" t="s">
        <v>11</v>
      </c>
      <c r="H194" s="50"/>
      <c r="I194" s="53" t="s">
        <v>11</v>
      </c>
    </row>
    <row r="195" spans="1:25" ht="12.75" x14ac:dyDescent="0.2">
      <c r="A195" s="52" t="s">
        <v>66</v>
      </c>
      <c r="B195" s="52" t="s">
        <v>67</v>
      </c>
      <c r="C195" s="53" t="s">
        <v>11</v>
      </c>
      <c r="D195" s="53" t="s">
        <v>11</v>
      </c>
      <c r="E195" s="53" t="s">
        <v>11</v>
      </c>
      <c r="F195" s="53" t="s">
        <v>11</v>
      </c>
      <c r="G195" s="53" t="s">
        <v>11</v>
      </c>
      <c r="H195" s="50"/>
      <c r="I195" s="50"/>
    </row>
    <row r="196" spans="1:25" ht="12.75" x14ac:dyDescent="0.2">
      <c r="A196" s="52" t="s">
        <v>67</v>
      </c>
      <c r="B196" s="52" t="s">
        <v>68</v>
      </c>
      <c r="C196" s="53" t="s">
        <v>11</v>
      </c>
      <c r="D196" s="53" t="s">
        <v>11</v>
      </c>
      <c r="E196" s="53" t="s">
        <v>11</v>
      </c>
      <c r="F196" s="53" t="s">
        <v>11</v>
      </c>
      <c r="G196" s="53" t="s">
        <v>11</v>
      </c>
      <c r="H196" s="50"/>
      <c r="I196" s="50"/>
    </row>
    <row r="197" spans="1:25" ht="12.75" x14ac:dyDescent="0.2">
      <c r="A197" s="52" t="s">
        <v>68</v>
      </c>
      <c r="B197" s="52" t="s">
        <v>69</v>
      </c>
      <c r="C197" s="50"/>
      <c r="D197" s="50"/>
      <c r="E197" s="50"/>
      <c r="F197" s="50"/>
      <c r="G197" s="50"/>
      <c r="H197" s="50"/>
      <c r="I197" s="50"/>
    </row>
    <row r="198" spans="1:25" ht="12.75" x14ac:dyDescent="0.2">
      <c r="A198" s="52" t="s">
        <v>69</v>
      </c>
      <c r="B198" s="52" t="s">
        <v>70</v>
      </c>
      <c r="C198" s="50"/>
      <c r="D198" s="50"/>
      <c r="E198" s="50"/>
      <c r="F198" s="50"/>
      <c r="G198" s="50"/>
      <c r="H198" s="50"/>
      <c r="I198" s="50"/>
    </row>
    <row r="200" spans="1:25" ht="22.5" customHeight="1" x14ac:dyDescent="0.25">
      <c r="A200" s="77" t="s">
        <v>98</v>
      </c>
      <c r="B200" s="69"/>
      <c r="C200" s="69"/>
      <c r="D200" s="69"/>
      <c r="E200" s="69"/>
      <c r="F200" s="69"/>
      <c r="G200" s="69"/>
      <c r="H200" s="69"/>
      <c r="I200" s="70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</row>
    <row r="201" spans="1:25" ht="12.75" x14ac:dyDescent="0.2">
      <c r="A201" s="48" t="s">
        <v>30</v>
      </c>
      <c r="B201" s="48" t="s">
        <v>31</v>
      </c>
      <c r="C201" s="48" t="s">
        <v>32</v>
      </c>
      <c r="D201" s="48" t="s">
        <v>33</v>
      </c>
      <c r="E201" s="48" t="s">
        <v>34</v>
      </c>
      <c r="F201" s="48" t="s">
        <v>35</v>
      </c>
      <c r="G201" s="48" t="s">
        <v>36</v>
      </c>
      <c r="H201" s="48" t="s">
        <v>37</v>
      </c>
      <c r="I201" s="48" t="s">
        <v>38</v>
      </c>
      <c r="K201" s="38" t="s">
        <v>39</v>
      </c>
      <c r="L201" s="42">
        <v>50</v>
      </c>
    </row>
    <row r="202" spans="1:25" ht="12.75" x14ac:dyDescent="0.2">
      <c r="A202" s="49" t="s">
        <v>40</v>
      </c>
      <c r="B202" s="49" t="s">
        <v>41</v>
      </c>
      <c r="C202" s="50"/>
      <c r="D202" s="50"/>
      <c r="E202" s="50"/>
      <c r="F202" s="50"/>
      <c r="G202" s="50"/>
      <c r="H202" s="50"/>
      <c r="I202" s="50"/>
      <c r="K202" s="38" t="s">
        <v>0</v>
      </c>
      <c r="L202" s="57" t="s">
        <v>10</v>
      </c>
    </row>
    <row r="203" spans="1:25" ht="12.75" x14ac:dyDescent="0.2">
      <c r="A203" s="49" t="s">
        <v>41</v>
      </c>
      <c r="B203" s="52" t="s">
        <v>42</v>
      </c>
      <c r="C203" s="50"/>
      <c r="D203" s="50"/>
      <c r="E203" s="50"/>
      <c r="F203" s="50"/>
      <c r="G203" s="50"/>
      <c r="H203" s="50"/>
      <c r="I203" s="50"/>
      <c r="K203" s="38" t="s">
        <v>5</v>
      </c>
      <c r="L203" s="57" t="s">
        <v>17</v>
      </c>
    </row>
    <row r="204" spans="1:25" ht="12.75" x14ac:dyDescent="0.2">
      <c r="A204" s="52" t="s">
        <v>42</v>
      </c>
      <c r="B204" s="52" t="s">
        <v>43</v>
      </c>
      <c r="C204" s="50"/>
      <c r="D204" s="50"/>
      <c r="E204" s="50"/>
      <c r="F204" s="50"/>
      <c r="G204" s="50"/>
      <c r="H204" s="53" t="s">
        <v>11</v>
      </c>
      <c r="I204" s="50"/>
      <c r="K204" s="38" t="s">
        <v>6</v>
      </c>
      <c r="L204" s="54" t="s">
        <v>23</v>
      </c>
    </row>
    <row r="205" spans="1:25" ht="12.75" x14ac:dyDescent="0.2">
      <c r="A205" s="52" t="s">
        <v>43</v>
      </c>
      <c r="B205" s="52" t="s">
        <v>44</v>
      </c>
      <c r="C205" s="50"/>
      <c r="D205" s="50"/>
      <c r="E205" s="50"/>
      <c r="F205" s="50"/>
      <c r="G205" s="50"/>
      <c r="H205" s="53" t="s">
        <v>11</v>
      </c>
      <c r="I205" s="50"/>
      <c r="K205" s="38" t="s">
        <v>45</v>
      </c>
      <c r="L205" s="42">
        <f>VLOOKUP(L202,Parametere!$A$2:$B$5,2,FALSE)*VLOOKUP(L203,Parametere!$A$8:$B$9,2,FALSE)*VLOOKUP(L204,Parametere!$A$12:$B$14,2,FALSE)</f>
        <v>0.16666666666666666</v>
      </c>
    </row>
    <row r="206" spans="1:25" ht="12.75" x14ac:dyDescent="0.2">
      <c r="A206" s="52" t="s">
        <v>44</v>
      </c>
      <c r="B206" s="52" t="s">
        <v>46</v>
      </c>
      <c r="C206" s="50"/>
      <c r="D206" s="50"/>
      <c r="E206" s="50"/>
      <c r="F206" s="50"/>
      <c r="G206" s="50"/>
      <c r="H206" s="53" t="s">
        <v>11</v>
      </c>
      <c r="I206" s="53" t="s">
        <v>11</v>
      </c>
      <c r="K206" s="55" t="s">
        <v>47</v>
      </c>
      <c r="L206" s="56">
        <f>L201*L205</f>
        <v>8.3333333333333321</v>
      </c>
    </row>
    <row r="207" spans="1:25" ht="12.75" x14ac:dyDescent="0.2">
      <c r="A207" s="52" t="s">
        <v>46</v>
      </c>
      <c r="B207" s="52" t="s">
        <v>48</v>
      </c>
      <c r="C207" s="50"/>
      <c r="D207" s="50"/>
      <c r="E207" s="50"/>
      <c r="F207" s="50"/>
      <c r="G207" s="50"/>
      <c r="H207" s="53" t="s">
        <v>11</v>
      </c>
      <c r="I207" s="53" t="s">
        <v>11</v>
      </c>
    </row>
    <row r="208" spans="1:25" ht="12.75" x14ac:dyDescent="0.2">
      <c r="A208" s="52" t="s">
        <v>48</v>
      </c>
      <c r="B208" s="52" t="s">
        <v>49</v>
      </c>
      <c r="C208" s="50"/>
      <c r="D208" s="50"/>
      <c r="E208" s="50"/>
      <c r="F208" s="50"/>
      <c r="G208" s="50"/>
      <c r="H208" s="53" t="s">
        <v>11</v>
      </c>
      <c r="I208" s="53" t="s">
        <v>11</v>
      </c>
    </row>
    <row r="209" spans="1:9" ht="12.75" x14ac:dyDescent="0.2">
      <c r="A209" s="52" t="s">
        <v>49</v>
      </c>
      <c r="B209" s="52" t="s">
        <v>50</v>
      </c>
      <c r="C209" s="50"/>
      <c r="D209" s="50"/>
      <c r="E209" s="50"/>
      <c r="F209" s="50"/>
      <c r="G209" s="50"/>
      <c r="H209" s="53" t="s">
        <v>11</v>
      </c>
      <c r="I209" s="53" t="s">
        <v>11</v>
      </c>
    </row>
    <row r="210" spans="1:9" ht="12.75" x14ac:dyDescent="0.2">
      <c r="A210" s="52" t="s">
        <v>50</v>
      </c>
      <c r="B210" s="52" t="s">
        <v>51</v>
      </c>
      <c r="C210" s="50"/>
      <c r="D210" s="50"/>
      <c r="E210" s="50"/>
      <c r="F210" s="50"/>
      <c r="G210" s="50"/>
      <c r="H210" s="53" t="s">
        <v>11</v>
      </c>
      <c r="I210" s="53" t="s">
        <v>11</v>
      </c>
    </row>
    <row r="211" spans="1:9" ht="12.75" x14ac:dyDescent="0.2">
      <c r="A211" s="52" t="s">
        <v>51</v>
      </c>
      <c r="B211" s="52" t="s">
        <v>52</v>
      </c>
      <c r="C211" s="50"/>
      <c r="D211" s="50"/>
      <c r="E211" s="50"/>
      <c r="F211" s="50"/>
      <c r="G211" s="50"/>
      <c r="H211" s="53" t="s">
        <v>11</v>
      </c>
      <c r="I211" s="53" t="s">
        <v>11</v>
      </c>
    </row>
    <row r="212" spans="1:9" ht="12.75" x14ac:dyDescent="0.2">
      <c r="A212" s="52" t="s">
        <v>52</v>
      </c>
      <c r="B212" s="52" t="s">
        <v>53</v>
      </c>
      <c r="C212" s="50"/>
      <c r="D212" s="50"/>
      <c r="E212" s="50"/>
      <c r="F212" s="50"/>
      <c r="G212" s="50"/>
      <c r="H212" s="53" t="s">
        <v>11</v>
      </c>
      <c r="I212" s="53" t="s">
        <v>11</v>
      </c>
    </row>
    <row r="213" spans="1:9" ht="12.75" x14ac:dyDescent="0.2">
      <c r="A213" s="52" t="s">
        <v>53</v>
      </c>
      <c r="B213" s="52" t="s">
        <v>54</v>
      </c>
      <c r="C213" s="50"/>
      <c r="D213" s="50"/>
      <c r="E213" s="50"/>
      <c r="F213" s="50"/>
      <c r="G213" s="50"/>
      <c r="H213" s="53" t="s">
        <v>11</v>
      </c>
      <c r="I213" s="53" t="s">
        <v>11</v>
      </c>
    </row>
    <row r="214" spans="1:9" ht="12.75" x14ac:dyDescent="0.2">
      <c r="A214" s="52" t="s">
        <v>54</v>
      </c>
      <c r="B214" s="52" t="s">
        <v>55</v>
      </c>
      <c r="C214" s="50"/>
      <c r="D214" s="50"/>
      <c r="E214" s="50"/>
      <c r="F214" s="50"/>
      <c r="G214" s="50"/>
      <c r="H214" s="53" t="s">
        <v>11</v>
      </c>
      <c r="I214" s="53" t="s">
        <v>11</v>
      </c>
    </row>
    <row r="215" spans="1:9" ht="12.75" x14ac:dyDescent="0.2">
      <c r="A215" s="52" t="s">
        <v>55</v>
      </c>
      <c r="B215" s="52" t="s">
        <v>56</v>
      </c>
      <c r="C215" s="50"/>
      <c r="D215" s="50"/>
      <c r="E215" s="50"/>
      <c r="F215" s="50"/>
      <c r="G215" s="50"/>
      <c r="H215" s="53" t="s">
        <v>11</v>
      </c>
      <c r="I215" s="53" t="s">
        <v>11</v>
      </c>
    </row>
    <row r="216" spans="1:9" ht="12.75" x14ac:dyDescent="0.2">
      <c r="A216" s="52" t="s">
        <v>56</v>
      </c>
      <c r="B216" s="52" t="s">
        <v>57</v>
      </c>
      <c r="C216" s="53" t="s">
        <v>11</v>
      </c>
      <c r="D216" s="53" t="s">
        <v>11</v>
      </c>
      <c r="E216" s="53" t="s">
        <v>11</v>
      </c>
      <c r="F216" s="53" t="s">
        <v>11</v>
      </c>
      <c r="G216" s="53" t="s">
        <v>11</v>
      </c>
      <c r="H216" s="53" t="s">
        <v>11</v>
      </c>
      <c r="I216" s="53" t="s">
        <v>11</v>
      </c>
    </row>
    <row r="217" spans="1:9" ht="12.75" x14ac:dyDescent="0.2">
      <c r="A217" s="52" t="s">
        <v>57</v>
      </c>
      <c r="B217" s="52" t="s">
        <v>58</v>
      </c>
      <c r="C217" s="53" t="s">
        <v>11</v>
      </c>
      <c r="D217" s="53" t="s">
        <v>11</v>
      </c>
      <c r="E217" s="53" t="s">
        <v>11</v>
      </c>
      <c r="F217" s="53" t="s">
        <v>11</v>
      </c>
      <c r="G217" s="53" t="s">
        <v>11</v>
      </c>
      <c r="H217" s="53" t="s">
        <v>11</v>
      </c>
      <c r="I217" s="53" t="s">
        <v>11</v>
      </c>
    </row>
    <row r="218" spans="1:9" ht="12.75" x14ac:dyDescent="0.2">
      <c r="A218" s="52" t="s">
        <v>58</v>
      </c>
      <c r="B218" s="52" t="s">
        <v>59</v>
      </c>
      <c r="C218" s="53" t="s">
        <v>11</v>
      </c>
      <c r="D218" s="53" t="s">
        <v>11</v>
      </c>
      <c r="E218" s="53" t="s">
        <v>11</v>
      </c>
      <c r="F218" s="53" t="s">
        <v>11</v>
      </c>
      <c r="G218" s="53" t="s">
        <v>11</v>
      </c>
      <c r="H218" s="53" t="s">
        <v>11</v>
      </c>
      <c r="I218" s="53" t="s">
        <v>11</v>
      </c>
    </row>
    <row r="219" spans="1:9" ht="12.75" x14ac:dyDescent="0.2">
      <c r="A219" s="52" t="s">
        <v>59</v>
      </c>
      <c r="B219" s="52" t="s">
        <v>60</v>
      </c>
      <c r="C219" s="53" t="s">
        <v>11</v>
      </c>
      <c r="D219" s="53" t="s">
        <v>11</v>
      </c>
      <c r="E219" s="53" t="s">
        <v>11</v>
      </c>
      <c r="F219" s="53" t="s">
        <v>11</v>
      </c>
      <c r="G219" s="53" t="s">
        <v>11</v>
      </c>
      <c r="H219" s="53" t="s">
        <v>11</v>
      </c>
      <c r="I219" s="53" t="s">
        <v>11</v>
      </c>
    </row>
    <row r="220" spans="1:9" ht="12.75" x14ac:dyDescent="0.2">
      <c r="A220" s="52" t="s">
        <v>60</v>
      </c>
      <c r="B220" s="52" t="s">
        <v>61</v>
      </c>
      <c r="C220" s="53" t="s">
        <v>11</v>
      </c>
      <c r="D220" s="53" t="s">
        <v>11</v>
      </c>
      <c r="E220" s="53" t="s">
        <v>11</v>
      </c>
      <c r="F220" s="53" t="s">
        <v>11</v>
      </c>
      <c r="G220" s="53" t="s">
        <v>11</v>
      </c>
      <c r="H220" s="53" t="s">
        <v>11</v>
      </c>
      <c r="I220" s="53" t="s">
        <v>11</v>
      </c>
    </row>
    <row r="221" spans="1:9" ht="12.75" x14ac:dyDescent="0.2">
      <c r="A221" s="52" t="s">
        <v>61</v>
      </c>
      <c r="B221" s="52" t="s">
        <v>62</v>
      </c>
      <c r="C221" s="53" t="s">
        <v>11</v>
      </c>
      <c r="D221" s="53" t="s">
        <v>11</v>
      </c>
      <c r="E221" s="53" t="s">
        <v>11</v>
      </c>
      <c r="F221" s="53" t="s">
        <v>11</v>
      </c>
      <c r="G221" s="53" t="s">
        <v>11</v>
      </c>
      <c r="H221" s="53" t="s">
        <v>11</v>
      </c>
      <c r="I221" s="53" t="s">
        <v>11</v>
      </c>
    </row>
    <row r="222" spans="1:9" ht="12.75" x14ac:dyDescent="0.2">
      <c r="A222" s="52" t="s">
        <v>62</v>
      </c>
      <c r="B222" s="52" t="s">
        <v>63</v>
      </c>
      <c r="C222" s="53" t="s">
        <v>11</v>
      </c>
      <c r="D222" s="53" t="s">
        <v>11</v>
      </c>
      <c r="E222" s="53" t="s">
        <v>11</v>
      </c>
      <c r="F222" s="53" t="s">
        <v>11</v>
      </c>
      <c r="G222" s="53" t="s">
        <v>11</v>
      </c>
      <c r="H222" s="53" t="s">
        <v>11</v>
      </c>
      <c r="I222" s="53" t="s">
        <v>11</v>
      </c>
    </row>
    <row r="223" spans="1:9" ht="12.75" x14ac:dyDescent="0.2">
      <c r="A223" s="52" t="s">
        <v>63</v>
      </c>
      <c r="B223" s="52" t="s">
        <v>64</v>
      </c>
      <c r="C223" s="53" t="s">
        <v>11</v>
      </c>
      <c r="D223" s="53" t="s">
        <v>11</v>
      </c>
      <c r="E223" s="53" t="s">
        <v>11</v>
      </c>
      <c r="F223" s="53" t="s">
        <v>11</v>
      </c>
      <c r="G223" s="53" t="s">
        <v>11</v>
      </c>
      <c r="H223" s="53" t="s">
        <v>11</v>
      </c>
      <c r="I223" s="53" t="s">
        <v>11</v>
      </c>
    </row>
    <row r="224" spans="1:9" ht="12.75" x14ac:dyDescent="0.2">
      <c r="A224" s="52" t="s">
        <v>64</v>
      </c>
      <c r="B224" s="52" t="s">
        <v>65</v>
      </c>
      <c r="C224" s="53" t="s">
        <v>11</v>
      </c>
      <c r="D224" s="53" t="s">
        <v>11</v>
      </c>
      <c r="E224" s="53" t="s">
        <v>11</v>
      </c>
      <c r="F224" s="53" t="s">
        <v>11</v>
      </c>
      <c r="G224" s="53" t="s">
        <v>11</v>
      </c>
      <c r="H224" s="50"/>
      <c r="I224" s="53" t="s">
        <v>11</v>
      </c>
    </row>
    <row r="225" spans="1:25" ht="12.75" x14ac:dyDescent="0.2">
      <c r="A225" s="52" t="s">
        <v>65</v>
      </c>
      <c r="B225" s="52" t="s">
        <v>66</v>
      </c>
      <c r="C225" s="53" t="s">
        <v>11</v>
      </c>
      <c r="D225" s="53" t="s">
        <v>11</v>
      </c>
      <c r="E225" s="53" t="s">
        <v>11</v>
      </c>
      <c r="F225" s="53" t="s">
        <v>11</v>
      </c>
      <c r="G225" s="53" t="s">
        <v>11</v>
      </c>
      <c r="H225" s="50"/>
      <c r="I225" s="53" t="s">
        <v>11</v>
      </c>
    </row>
    <row r="226" spans="1:25" ht="12.75" x14ac:dyDescent="0.2">
      <c r="A226" s="52" t="s">
        <v>66</v>
      </c>
      <c r="B226" s="52" t="s">
        <v>67</v>
      </c>
      <c r="C226" s="53" t="s">
        <v>11</v>
      </c>
      <c r="D226" s="53" t="s">
        <v>11</v>
      </c>
      <c r="E226" s="53" t="s">
        <v>11</v>
      </c>
      <c r="F226" s="53" t="s">
        <v>11</v>
      </c>
      <c r="G226" s="53" t="s">
        <v>11</v>
      </c>
      <c r="H226" s="50"/>
      <c r="I226" s="50"/>
    </row>
    <row r="227" spans="1:25" ht="12.75" x14ac:dyDescent="0.2">
      <c r="A227" s="52" t="s">
        <v>67</v>
      </c>
      <c r="B227" s="52" t="s">
        <v>68</v>
      </c>
      <c r="C227" s="53" t="s">
        <v>11</v>
      </c>
      <c r="D227" s="53" t="s">
        <v>11</v>
      </c>
      <c r="E227" s="53" t="s">
        <v>11</v>
      </c>
      <c r="F227" s="53" t="s">
        <v>11</v>
      </c>
      <c r="G227" s="53" t="s">
        <v>11</v>
      </c>
      <c r="H227" s="50"/>
      <c r="I227" s="50"/>
    </row>
    <row r="228" spans="1:25" ht="12.75" x14ac:dyDescent="0.2">
      <c r="A228" s="52" t="s">
        <v>68</v>
      </c>
      <c r="B228" s="52" t="s">
        <v>69</v>
      </c>
      <c r="C228" s="50"/>
      <c r="D228" s="50"/>
      <c r="E228" s="50"/>
      <c r="F228" s="50"/>
      <c r="G228" s="50"/>
      <c r="H228" s="50"/>
      <c r="I228" s="50"/>
    </row>
    <row r="229" spans="1:25" ht="12.75" x14ac:dyDescent="0.2">
      <c r="A229" s="52" t="s">
        <v>69</v>
      </c>
      <c r="B229" s="52" t="s">
        <v>70</v>
      </c>
      <c r="C229" s="50"/>
      <c r="D229" s="50"/>
      <c r="E229" s="50"/>
      <c r="F229" s="50"/>
      <c r="G229" s="50"/>
      <c r="H229" s="50"/>
      <c r="I229" s="50"/>
    </row>
    <row r="231" spans="1:25" ht="22.5" customHeight="1" x14ac:dyDescent="0.25">
      <c r="A231" s="77" t="s">
        <v>100</v>
      </c>
      <c r="B231" s="69"/>
      <c r="C231" s="69"/>
      <c r="D231" s="69"/>
      <c r="E231" s="69"/>
      <c r="F231" s="69"/>
      <c r="G231" s="69"/>
      <c r="H231" s="69"/>
      <c r="I231" s="70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pans="1:25" ht="12.75" x14ac:dyDescent="0.2">
      <c r="A232" s="48" t="s">
        <v>30</v>
      </c>
      <c r="B232" s="48" t="s">
        <v>31</v>
      </c>
      <c r="C232" s="48" t="s">
        <v>32</v>
      </c>
      <c r="D232" s="48" t="s">
        <v>33</v>
      </c>
      <c r="E232" s="48" t="s">
        <v>34</v>
      </c>
      <c r="F232" s="48" t="s">
        <v>35</v>
      </c>
      <c r="G232" s="48" t="s">
        <v>36</v>
      </c>
      <c r="H232" s="48" t="s">
        <v>37</v>
      </c>
      <c r="I232" s="48" t="s">
        <v>38</v>
      </c>
      <c r="K232" s="38" t="s">
        <v>39</v>
      </c>
      <c r="L232" s="42">
        <v>50</v>
      </c>
    </row>
    <row r="233" spans="1:25" ht="12.75" x14ac:dyDescent="0.2">
      <c r="A233" s="49" t="s">
        <v>40</v>
      </c>
      <c r="B233" s="49" t="s">
        <v>41</v>
      </c>
      <c r="C233" s="50"/>
      <c r="D233" s="50"/>
      <c r="E233" s="50"/>
      <c r="F233" s="50"/>
      <c r="G233" s="50"/>
      <c r="H233" s="50"/>
      <c r="I233" s="50"/>
      <c r="K233" s="38" t="s">
        <v>0</v>
      </c>
      <c r="L233" s="57" t="s">
        <v>10</v>
      </c>
    </row>
    <row r="234" spans="1:25" ht="12.75" x14ac:dyDescent="0.2">
      <c r="A234" s="49" t="s">
        <v>41</v>
      </c>
      <c r="B234" s="52" t="s">
        <v>42</v>
      </c>
      <c r="C234" s="50"/>
      <c r="D234" s="50"/>
      <c r="E234" s="50"/>
      <c r="F234" s="50"/>
      <c r="G234" s="50"/>
      <c r="H234" s="50"/>
      <c r="I234" s="50"/>
      <c r="K234" s="38" t="s">
        <v>5</v>
      </c>
      <c r="L234" s="57" t="s">
        <v>17</v>
      </c>
    </row>
    <row r="235" spans="1:25" ht="12.75" x14ac:dyDescent="0.2">
      <c r="A235" s="52" t="s">
        <v>42</v>
      </c>
      <c r="B235" s="52" t="s">
        <v>43</v>
      </c>
      <c r="C235" s="50"/>
      <c r="D235" s="50"/>
      <c r="E235" s="50"/>
      <c r="F235" s="50"/>
      <c r="G235" s="50"/>
      <c r="H235" s="53" t="s">
        <v>11</v>
      </c>
      <c r="I235" s="50"/>
      <c r="K235" s="38" t="s">
        <v>6</v>
      </c>
      <c r="L235" s="54" t="s">
        <v>23</v>
      </c>
    </row>
    <row r="236" spans="1:25" ht="12.75" x14ac:dyDescent="0.2">
      <c r="A236" s="52" t="s">
        <v>43</v>
      </c>
      <c r="B236" s="52" t="s">
        <v>44</v>
      </c>
      <c r="C236" s="50"/>
      <c r="D236" s="50"/>
      <c r="E236" s="50"/>
      <c r="F236" s="50"/>
      <c r="G236" s="50"/>
      <c r="H236" s="53" t="s">
        <v>11</v>
      </c>
      <c r="I236" s="50"/>
      <c r="K236" s="38" t="s">
        <v>45</v>
      </c>
      <c r="L236" s="42">
        <f>VLOOKUP(L233,Parametere!$A$2:$B$5,2,FALSE)*VLOOKUP(L234,Parametere!$A$8:$B$9,2,FALSE)*VLOOKUP(L235,Parametere!$A$12:$B$14,2,FALSE)</f>
        <v>0.16666666666666666</v>
      </c>
    </row>
    <row r="237" spans="1:25" ht="12.75" x14ac:dyDescent="0.2">
      <c r="A237" s="52" t="s">
        <v>44</v>
      </c>
      <c r="B237" s="52" t="s">
        <v>46</v>
      </c>
      <c r="C237" s="50"/>
      <c r="D237" s="50"/>
      <c r="E237" s="50"/>
      <c r="F237" s="50"/>
      <c r="G237" s="50"/>
      <c r="H237" s="53" t="s">
        <v>11</v>
      </c>
      <c r="I237" s="53" t="s">
        <v>11</v>
      </c>
      <c r="K237" s="55" t="s">
        <v>47</v>
      </c>
      <c r="L237" s="56">
        <f>L232*L236</f>
        <v>8.3333333333333321</v>
      </c>
    </row>
    <row r="238" spans="1:25" ht="12.75" x14ac:dyDescent="0.2">
      <c r="A238" s="52" t="s">
        <v>46</v>
      </c>
      <c r="B238" s="52" t="s">
        <v>48</v>
      </c>
      <c r="C238" s="50"/>
      <c r="D238" s="50"/>
      <c r="E238" s="50"/>
      <c r="F238" s="50"/>
      <c r="G238" s="50"/>
      <c r="H238" s="53" t="s">
        <v>11</v>
      </c>
      <c r="I238" s="53" t="s">
        <v>11</v>
      </c>
    </row>
    <row r="239" spans="1:25" ht="12.75" x14ac:dyDescent="0.2">
      <c r="A239" s="52" t="s">
        <v>48</v>
      </c>
      <c r="B239" s="52" t="s">
        <v>49</v>
      </c>
      <c r="C239" s="50"/>
      <c r="D239" s="50"/>
      <c r="E239" s="50"/>
      <c r="F239" s="50"/>
      <c r="G239" s="50"/>
      <c r="H239" s="53" t="s">
        <v>11</v>
      </c>
      <c r="I239" s="53" t="s">
        <v>11</v>
      </c>
    </row>
    <row r="240" spans="1:25" ht="12.75" x14ac:dyDescent="0.2">
      <c r="A240" s="52" t="s">
        <v>49</v>
      </c>
      <c r="B240" s="52" t="s">
        <v>50</v>
      </c>
      <c r="C240" s="50"/>
      <c r="D240" s="50"/>
      <c r="E240" s="50"/>
      <c r="F240" s="50"/>
      <c r="G240" s="50"/>
      <c r="H240" s="53" t="s">
        <v>11</v>
      </c>
      <c r="I240" s="53" t="s">
        <v>11</v>
      </c>
    </row>
    <row r="241" spans="1:9" ht="12.75" x14ac:dyDescent="0.2">
      <c r="A241" s="52" t="s">
        <v>50</v>
      </c>
      <c r="B241" s="52" t="s">
        <v>51</v>
      </c>
      <c r="C241" s="50"/>
      <c r="D241" s="50"/>
      <c r="E241" s="50"/>
      <c r="F241" s="50"/>
      <c r="G241" s="50"/>
      <c r="H241" s="53" t="s">
        <v>11</v>
      </c>
      <c r="I241" s="53" t="s">
        <v>11</v>
      </c>
    </row>
    <row r="242" spans="1:9" ht="12.75" x14ac:dyDescent="0.2">
      <c r="A242" s="52" t="s">
        <v>51</v>
      </c>
      <c r="B242" s="52" t="s">
        <v>52</v>
      </c>
      <c r="C242" s="50"/>
      <c r="D242" s="50"/>
      <c r="E242" s="50"/>
      <c r="F242" s="50"/>
      <c r="G242" s="50"/>
      <c r="H242" s="53" t="s">
        <v>11</v>
      </c>
      <c r="I242" s="53" t="s">
        <v>11</v>
      </c>
    </row>
    <row r="243" spans="1:9" ht="12.75" x14ac:dyDescent="0.2">
      <c r="A243" s="52" t="s">
        <v>52</v>
      </c>
      <c r="B243" s="52" t="s">
        <v>53</v>
      </c>
      <c r="C243" s="50"/>
      <c r="D243" s="50"/>
      <c r="E243" s="50"/>
      <c r="F243" s="50"/>
      <c r="G243" s="50"/>
      <c r="H243" s="53" t="s">
        <v>11</v>
      </c>
      <c r="I243" s="53" t="s">
        <v>11</v>
      </c>
    </row>
    <row r="244" spans="1:9" ht="12.75" x14ac:dyDescent="0.2">
      <c r="A244" s="52" t="s">
        <v>53</v>
      </c>
      <c r="B244" s="52" t="s">
        <v>54</v>
      </c>
      <c r="C244" s="50"/>
      <c r="D244" s="50"/>
      <c r="E244" s="50"/>
      <c r="F244" s="50"/>
      <c r="G244" s="50"/>
      <c r="H244" s="53" t="s">
        <v>11</v>
      </c>
      <c r="I244" s="53" t="s">
        <v>11</v>
      </c>
    </row>
    <row r="245" spans="1:9" ht="12.75" x14ac:dyDescent="0.2">
      <c r="A245" s="52" t="s">
        <v>54</v>
      </c>
      <c r="B245" s="52" t="s">
        <v>55</v>
      </c>
      <c r="C245" s="50"/>
      <c r="D245" s="50"/>
      <c r="E245" s="50"/>
      <c r="F245" s="50"/>
      <c r="G245" s="50"/>
      <c r="H245" s="53" t="s">
        <v>11</v>
      </c>
      <c r="I245" s="53" t="s">
        <v>11</v>
      </c>
    </row>
    <row r="246" spans="1:9" ht="12.75" x14ac:dyDescent="0.2">
      <c r="A246" s="52" t="s">
        <v>55</v>
      </c>
      <c r="B246" s="52" t="s">
        <v>56</v>
      </c>
      <c r="C246" s="50"/>
      <c r="D246" s="50"/>
      <c r="E246" s="50"/>
      <c r="F246" s="50"/>
      <c r="G246" s="50"/>
      <c r="H246" s="53" t="s">
        <v>11</v>
      </c>
      <c r="I246" s="53" t="s">
        <v>11</v>
      </c>
    </row>
    <row r="247" spans="1:9" ht="12.75" x14ac:dyDescent="0.2">
      <c r="A247" s="52" t="s">
        <v>56</v>
      </c>
      <c r="B247" s="52" t="s">
        <v>57</v>
      </c>
      <c r="C247" s="53" t="s">
        <v>11</v>
      </c>
      <c r="D247" s="53" t="s">
        <v>11</v>
      </c>
      <c r="E247" s="53" t="s">
        <v>11</v>
      </c>
      <c r="F247" s="53" t="s">
        <v>11</v>
      </c>
      <c r="G247" s="53" t="s">
        <v>11</v>
      </c>
      <c r="H247" s="53" t="s">
        <v>11</v>
      </c>
      <c r="I247" s="53" t="s">
        <v>11</v>
      </c>
    </row>
    <row r="248" spans="1:9" ht="12.75" x14ac:dyDescent="0.2">
      <c r="A248" s="52" t="s">
        <v>57</v>
      </c>
      <c r="B248" s="52" t="s">
        <v>58</v>
      </c>
      <c r="C248" s="53" t="s">
        <v>11</v>
      </c>
      <c r="D248" s="53" t="s">
        <v>11</v>
      </c>
      <c r="E248" s="53" t="s">
        <v>11</v>
      </c>
      <c r="F248" s="53" t="s">
        <v>11</v>
      </c>
      <c r="G248" s="53" t="s">
        <v>11</v>
      </c>
      <c r="H248" s="53" t="s">
        <v>11</v>
      </c>
      <c r="I248" s="53" t="s">
        <v>11</v>
      </c>
    </row>
    <row r="249" spans="1:9" ht="12.75" x14ac:dyDescent="0.2">
      <c r="A249" s="52" t="s">
        <v>58</v>
      </c>
      <c r="B249" s="52" t="s">
        <v>59</v>
      </c>
      <c r="C249" s="53" t="s">
        <v>11</v>
      </c>
      <c r="D249" s="53" t="s">
        <v>11</v>
      </c>
      <c r="E249" s="53" t="s">
        <v>11</v>
      </c>
      <c r="F249" s="53" t="s">
        <v>11</v>
      </c>
      <c r="G249" s="53" t="s">
        <v>11</v>
      </c>
      <c r="H249" s="53" t="s">
        <v>11</v>
      </c>
      <c r="I249" s="53" t="s">
        <v>11</v>
      </c>
    </row>
    <row r="250" spans="1:9" ht="12.75" x14ac:dyDescent="0.2">
      <c r="A250" s="52" t="s">
        <v>59</v>
      </c>
      <c r="B250" s="52" t="s">
        <v>60</v>
      </c>
      <c r="C250" s="53" t="s">
        <v>11</v>
      </c>
      <c r="D250" s="53" t="s">
        <v>11</v>
      </c>
      <c r="E250" s="53" t="s">
        <v>11</v>
      </c>
      <c r="F250" s="53" t="s">
        <v>11</v>
      </c>
      <c r="G250" s="53" t="s">
        <v>11</v>
      </c>
      <c r="H250" s="53" t="s">
        <v>11</v>
      </c>
      <c r="I250" s="53" t="s">
        <v>11</v>
      </c>
    </row>
    <row r="251" spans="1:9" ht="12.75" x14ac:dyDescent="0.2">
      <c r="A251" s="52" t="s">
        <v>60</v>
      </c>
      <c r="B251" s="52" t="s">
        <v>61</v>
      </c>
      <c r="C251" s="53" t="s">
        <v>11</v>
      </c>
      <c r="D251" s="53" t="s">
        <v>11</v>
      </c>
      <c r="E251" s="53" t="s">
        <v>11</v>
      </c>
      <c r="F251" s="53" t="s">
        <v>11</v>
      </c>
      <c r="G251" s="53" t="s">
        <v>11</v>
      </c>
      <c r="H251" s="53" t="s">
        <v>11</v>
      </c>
      <c r="I251" s="53" t="s">
        <v>11</v>
      </c>
    </row>
    <row r="252" spans="1:9" ht="12.75" x14ac:dyDescent="0.2">
      <c r="A252" s="52" t="s">
        <v>61</v>
      </c>
      <c r="B252" s="52" t="s">
        <v>62</v>
      </c>
      <c r="C252" s="53" t="s">
        <v>11</v>
      </c>
      <c r="D252" s="53" t="s">
        <v>11</v>
      </c>
      <c r="E252" s="53" t="s">
        <v>11</v>
      </c>
      <c r="F252" s="53" t="s">
        <v>11</v>
      </c>
      <c r="G252" s="53" t="s">
        <v>11</v>
      </c>
      <c r="H252" s="53" t="s">
        <v>11</v>
      </c>
      <c r="I252" s="53" t="s">
        <v>11</v>
      </c>
    </row>
    <row r="253" spans="1:9" ht="12.75" x14ac:dyDescent="0.2">
      <c r="A253" s="52" t="s">
        <v>62</v>
      </c>
      <c r="B253" s="52" t="s">
        <v>63</v>
      </c>
      <c r="C253" s="53" t="s">
        <v>11</v>
      </c>
      <c r="D253" s="53" t="s">
        <v>11</v>
      </c>
      <c r="E253" s="53" t="s">
        <v>11</v>
      </c>
      <c r="F253" s="53" t="s">
        <v>11</v>
      </c>
      <c r="G253" s="53" t="s">
        <v>11</v>
      </c>
      <c r="H253" s="53" t="s">
        <v>11</v>
      </c>
      <c r="I253" s="53" t="s">
        <v>11</v>
      </c>
    </row>
    <row r="254" spans="1:9" ht="12.75" x14ac:dyDescent="0.2">
      <c r="A254" s="52" t="s">
        <v>63</v>
      </c>
      <c r="B254" s="52" t="s">
        <v>64</v>
      </c>
      <c r="C254" s="53" t="s">
        <v>11</v>
      </c>
      <c r="D254" s="53" t="s">
        <v>11</v>
      </c>
      <c r="E254" s="53" t="s">
        <v>11</v>
      </c>
      <c r="F254" s="53" t="s">
        <v>11</v>
      </c>
      <c r="G254" s="53" t="s">
        <v>11</v>
      </c>
      <c r="H254" s="53" t="s">
        <v>11</v>
      </c>
      <c r="I254" s="53" t="s">
        <v>11</v>
      </c>
    </row>
    <row r="255" spans="1:9" ht="12.75" x14ac:dyDescent="0.2">
      <c r="A255" s="52" t="s">
        <v>64</v>
      </c>
      <c r="B255" s="52" t="s">
        <v>65</v>
      </c>
      <c r="C255" s="53" t="s">
        <v>11</v>
      </c>
      <c r="D255" s="53" t="s">
        <v>11</v>
      </c>
      <c r="E255" s="53" t="s">
        <v>11</v>
      </c>
      <c r="F255" s="53" t="s">
        <v>11</v>
      </c>
      <c r="G255" s="53" t="s">
        <v>11</v>
      </c>
      <c r="H255" s="50"/>
      <c r="I255" s="53" t="s">
        <v>11</v>
      </c>
    </row>
    <row r="256" spans="1:9" ht="12.75" x14ac:dyDescent="0.2">
      <c r="A256" s="52" t="s">
        <v>65</v>
      </c>
      <c r="B256" s="52" t="s">
        <v>66</v>
      </c>
      <c r="C256" s="53" t="s">
        <v>11</v>
      </c>
      <c r="D256" s="53" t="s">
        <v>11</v>
      </c>
      <c r="E256" s="53" t="s">
        <v>11</v>
      </c>
      <c r="F256" s="53" t="s">
        <v>11</v>
      </c>
      <c r="G256" s="53" t="s">
        <v>11</v>
      </c>
      <c r="H256" s="50"/>
      <c r="I256" s="53" t="s">
        <v>11</v>
      </c>
    </row>
    <row r="257" spans="1:25" ht="12.75" x14ac:dyDescent="0.2">
      <c r="A257" s="52" t="s">
        <v>66</v>
      </c>
      <c r="B257" s="52" t="s">
        <v>67</v>
      </c>
      <c r="C257" s="53" t="s">
        <v>11</v>
      </c>
      <c r="D257" s="53" t="s">
        <v>11</v>
      </c>
      <c r="E257" s="53" t="s">
        <v>11</v>
      </c>
      <c r="F257" s="53" t="s">
        <v>11</v>
      </c>
      <c r="G257" s="53" t="s">
        <v>11</v>
      </c>
      <c r="H257" s="50"/>
      <c r="I257" s="50"/>
    </row>
    <row r="258" spans="1:25" ht="12.75" x14ac:dyDescent="0.2">
      <c r="A258" s="52" t="s">
        <v>67</v>
      </c>
      <c r="B258" s="52" t="s">
        <v>68</v>
      </c>
      <c r="C258" s="53" t="s">
        <v>11</v>
      </c>
      <c r="D258" s="53" t="s">
        <v>11</v>
      </c>
      <c r="E258" s="53" t="s">
        <v>11</v>
      </c>
      <c r="F258" s="53" t="s">
        <v>11</v>
      </c>
      <c r="G258" s="53" t="s">
        <v>11</v>
      </c>
      <c r="H258" s="50"/>
      <c r="I258" s="50"/>
    </row>
    <row r="259" spans="1:25" ht="12.75" x14ac:dyDescent="0.2">
      <c r="A259" s="52" t="s">
        <v>68</v>
      </c>
      <c r="B259" s="52" t="s">
        <v>69</v>
      </c>
      <c r="C259" s="50"/>
      <c r="D259" s="50"/>
      <c r="E259" s="50"/>
      <c r="F259" s="50"/>
      <c r="G259" s="50"/>
      <c r="H259" s="50"/>
      <c r="I259" s="50"/>
    </row>
    <row r="260" spans="1:25" ht="12.75" x14ac:dyDescent="0.2">
      <c r="A260" s="52" t="s">
        <v>69</v>
      </c>
      <c r="B260" s="52" t="s">
        <v>70</v>
      </c>
      <c r="C260" s="50"/>
      <c r="D260" s="50"/>
      <c r="E260" s="50"/>
      <c r="F260" s="50"/>
      <c r="G260" s="50"/>
      <c r="H260" s="50"/>
      <c r="I260" s="50"/>
    </row>
    <row r="262" spans="1:25" ht="22.5" customHeight="1" x14ac:dyDescent="0.25">
      <c r="A262" s="68" t="s">
        <v>103</v>
      </c>
      <c r="B262" s="69"/>
      <c r="C262" s="69"/>
      <c r="D262" s="69"/>
      <c r="E262" s="69"/>
      <c r="F262" s="69"/>
      <c r="G262" s="69"/>
      <c r="H262" s="69"/>
      <c r="I262" s="70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</row>
    <row r="263" spans="1:25" ht="12.75" x14ac:dyDescent="0.2">
      <c r="A263" s="48" t="s">
        <v>30</v>
      </c>
      <c r="B263" s="48" t="s">
        <v>31</v>
      </c>
      <c r="C263" s="48" t="s">
        <v>32</v>
      </c>
      <c r="D263" s="48" t="s">
        <v>33</v>
      </c>
      <c r="E263" s="48" t="s">
        <v>34</v>
      </c>
      <c r="F263" s="48" t="s">
        <v>35</v>
      </c>
      <c r="G263" s="48" t="s">
        <v>36</v>
      </c>
      <c r="H263" s="48" t="s">
        <v>37</v>
      </c>
      <c r="I263" s="48" t="s">
        <v>38</v>
      </c>
      <c r="K263" s="38" t="s">
        <v>39</v>
      </c>
      <c r="L263" s="42">
        <v>50</v>
      </c>
    </row>
    <row r="264" spans="1:25" ht="12.75" x14ac:dyDescent="0.2">
      <c r="A264" s="49" t="s">
        <v>40</v>
      </c>
      <c r="B264" s="49" t="s">
        <v>41</v>
      </c>
      <c r="C264" s="50"/>
      <c r="D264" s="50"/>
      <c r="E264" s="50"/>
      <c r="F264" s="50"/>
      <c r="G264" s="50"/>
      <c r="H264" s="50"/>
      <c r="I264" s="50"/>
      <c r="K264" s="38" t="s">
        <v>0</v>
      </c>
      <c r="L264" s="57" t="s">
        <v>14</v>
      </c>
    </row>
    <row r="265" spans="1:25" ht="12.75" x14ac:dyDescent="0.2">
      <c r="A265" s="49" t="s">
        <v>41</v>
      </c>
      <c r="B265" s="52" t="s">
        <v>42</v>
      </c>
      <c r="C265" s="50"/>
      <c r="D265" s="50"/>
      <c r="E265" s="50"/>
      <c r="F265" s="50"/>
      <c r="G265" s="50"/>
      <c r="H265" s="50"/>
      <c r="I265" s="50"/>
      <c r="K265" s="38" t="s">
        <v>5</v>
      </c>
      <c r="L265" s="57" t="s">
        <v>17</v>
      </c>
    </row>
    <row r="266" spans="1:25" ht="12.75" x14ac:dyDescent="0.2">
      <c r="A266" s="52" t="s">
        <v>42</v>
      </c>
      <c r="B266" s="52" t="s">
        <v>43</v>
      </c>
      <c r="C266" s="50"/>
      <c r="D266" s="50"/>
      <c r="E266" s="50"/>
      <c r="F266" s="50"/>
      <c r="G266" s="50"/>
      <c r="H266" s="53" t="s">
        <v>11</v>
      </c>
      <c r="I266" s="50"/>
      <c r="K266" s="38" t="s">
        <v>6</v>
      </c>
      <c r="L266" s="54" t="s">
        <v>20</v>
      </c>
    </row>
    <row r="267" spans="1:25" ht="12.75" x14ac:dyDescent="0.2">
      <c r="A267" s="52" t="s">
        <v>43</v>
      </c>
      <c r="B267" s="52" t="s">
        <v>44</v>
      </c>
      <c r="C267" s="50"/>
      <c r="D267" s="50"/>
      <c r="E267" s="50"/>
      <c r="F267" s="50"/>
      <c r="G267" s="50"/>
      <c r="H267" s="53" t="s">
        <v>11</v>
      </c>
      <c r="I267" s="50"/>
      <c r="K267" s="38" t="s">
        <v>45</v>
      </c>
      <c r="L267" s="42">
        <f>VLOOKUP(L264,Parametere!$A$2:$B$5,2,FALSE)*VLOOKUP(L265,Parametere!$A$8:$B$9,2,FALSE)*VLOOKUP(L266,Parametere!$A$12:$B$14,2,FALSE)</f>
        <v>8.3333333333333329E-2</v>
      </c>
    </row>
    <row r="268" spans="1:25" ht="12.75" x14ac:dyDescent="0.2">
      <c r="A268" s="52" t="s">
        <v>44</v>
      </c>
      <c r="B268" s="52" t="s">
        <v>46</v>
      </c>
      <c r="C268" s="50"/>
      <c r="D268" s="50"/>
      <c r="E268" s="50"/>
      <c r="F268" s="50"/>
      <c r="G268" s="50"/>
      <c r="H268" s="53" t="s">
        <v>11</v>
      </c>
      <c r="I268" s="53" t="s">
        <v>11</v>
      </c>
      <c r="K268" s="55" t="s">
        <v>47</v>
      </c>
      <c r="L268" s="56">
        <f>L263*L267</f>
        <v>4.1666666666666661</v>
      </c>
    </row>
    <row r="269" spans="1:25" ht="12.75" x14ac:dyDescent="0.2">
      <c r="A269" s="52" t="s">
        <v>46</v>
      </c>
      <c r="B269" s="52" t="s">
        <v>48</v>
      </c>
      <c r="C269" s="50"/>
      <c r="D269" s="50"/>
      <c r="E269" s="50"/>
      <c r="F269" s="50"/>
      <c r="G269" s="50"/>
      <c r="H269" s="53" t="s">
        <v>11</v>
      </c>
      <c r="I269" s="53" t="s">
        <v>11</v>
      </c>
    </row>
    <row r="270" spans="1:25" ht="12.75" x14ac:dyDescent="0.2">
      <c r="A270" s="52" t="s">
        <v>48</v>
      </c>
      <c r="B270" s="52" t="s">
        <v>49</v>
      </c>
      <c r="C270" s="50"/>
      <c r="D270" s="50"/>
      <c r="E270" s="50"/>
      <c r="F270" s="50"/>
      <c r="G270" s="50"/>
      <c r="H270" s="53" t="s">
        <v>11</v>
      </c>
      <c r="I270" s="53" t="s">
        <v>11</v>
      </c>
    </row>
    <row r="271" spans="1:25" ht="12.75" x14ac:dyDescent="0.2">
      <c r="A271" s="52" t="s">
        <v>49</v>
      </c>
      <c r="B271" s="52" t="s">
        <v>50</v>
      </c>
      <c r="C271" s="50"/>
      <c r="D271" s="50"/>
      <c r="E271" s="50"/>
      <c r="F271" s="50"/>
      <c r="G271" s="50"/>
      <c r="H271" s="53" t="s">
        <v>11</v>
      </c>
      <c r="I271" s="53" t="s">
        <v>11</v>
      </c>
    </row>
    <row r="272" spans="1:25" ht="12.75" x14ac:dyDescent="0.2">
      <c r="A272" s="52" t="s">
        <v>50</v>
      </c>
      <c r="B272" s="52" t="s">
        <v>51</v>
      </c>
      <c r="C272" s="50"/>
      <c r="D272" s="50"/>
      <c r="E272" s="50"/>
      <c r="F272" s="50"/>
      <c r="G272" s="50"/>
      <c r="H272" s="53" t="s">
        <v>11</v>
      </c>
      <c r="I272" s="53" t="s">
        <v>11</v>
      </c>
    </row>
    <row r="273" spans="1:9" ht="12.75" x14ac:dyDescent="0.2">
      <c r="A273" s="52" t="s">
        <v>51</v>
      </c>
      <c r="B273" s="52" t="s">
        <v>52</v>
      </c>
      <c r="C273" s="50"/>
      <c r="D273" s="50"/>
      <c r="E273" s="50"/>
      <c r="F273" s="50"/>
      <c r="G273" s="50"/>
      <c r="H273" s="53" t="s">
        <v>11</v>
      </c>
      <c r="I273" s="53" t="s">
        <v>11</v>
      </c>
    </row>
    <row r="274" spans="1:9" ht="12.75" x14ac:dyDescent="0.2">
      <c r="A274" s="52" t="s">
        <v>52</v>
      </c>
      <c r="B274" s="52" t="s">
        <v>53</v>
      </c>
      <c r="C274" s="50"/>
      <c r="D274" s="50"/>
      <c r="E274" s="50"/>
      <c r="F274" s="50"/>
      <c r="G274" s="50"/>
      <c r="H274" s="53" t="s">
        <v>11</v>
      </c>
      <c r="I274" s="53" t="s">
        <v>11</v>
      </c>
    </row>
    <row r="275" spans="1:9" ht="12.75" x14ac:dyDescent="0.2">
      <c r="A275" s="52" t="s">
        <v>53</v>
      </c>
      <c r="B275" s="52" t="s">
        <v>54</v>
      </c>
      <c r="C275" s="50"/>
      <c r="D275" s="50"/>
      <c r="E275" s="50"/>
      <c r="F275" s="50"/>
      <c r="G275" s="50"/>
      <c r="H275" s="53" t="s">
        <v>11</v>
      </c>
      <c r="I275" s="53" t="s">
        <v>11</v>
      </c>
    </row>
    <row r="276" spans="1:9" ht="12.75" x14ac:dyDescent="0.2">
      <c r="A276" s="52" t="s">
        <v>54</v>
      </c>
      <c r="B276" s="52" t="s">
        <v>55</v>
      </c>
      <c r="C276" s="50"/>
      <c r="D276" s="50"/>
      <c r="E276" s="50"/>
      <c r="F276" s="50"/>
      <c r="G276" s="50"/>
      <c r="H276" s="53" t="s">
        <v>11</v>
      </c>
      <c r="I276" s="53" t="s">
        <v>11</v>
      </c>
    </row>
    <row r="277" spans="1:9" ht="12.75" x14ac:dyDescent="0.2">
      <c r="A277" s="52" t="s">
        <v>55</v>
      </c>
      <c r="B277" s="52" t="s">
        <v>56</v>
      </c>
      <c r="C277" s="50"/>
      <c r="D277" s="50"/>
      <c r="E277" s="50"/>
      <c r="F277" s="50"/>
      <c r="G277" s="50"/>
      <c r="H277" s="53" t="s">
        <v>11</v>
      </c>
      <c r="I277" s="53" t="s">
        <v>11</v>
      </c>
    </row>
    <row r="278" spans="1:9" ht="12.75" x14ac:dyDescent="0.2">
      <c r="A278" s="52" t="s">
        <v>56</v>
      </c>
      <c r="B278" s="52" t="s">
        <v>57</v>
      </c>
      <c r="C278" s="53" t="s">
        <v>11</v>
      </c>
      <c r="D278" s="53" t="s">
        <v>11</v>
      </c>
      <c r="E278" s="53" t="s">
        <v>11</v>
      </c>
      <c r="F278" s="53" t="s">
        <v>11</v>
      </c>
      <c r="G278" s="53" t="s">
        <v>11</v>
      </c>
      <c r="H278" s="53" t="s">
        <v>11</v>
      </c>
      <c r="I278" s="53" t="s">
        <v>11</v>
      </c>
    </row>
    <row r="279" spans="1:9" ht="12.75" x14ac:dyDescent="0.2">
      <c r="A279" s="52" t="s">
        <v>57</v>
      </c>
      <c r="B279" s="52" t="s">
        <v>58</v>
      </c>
      <c r="C279" s="53" t="s">
        <v>11</v>
      </c>
      <c r="D279" s="53" t="s">
        <v>11</v>
      </c>
      <c r="E279" s="53" t="s">
        <v>11</v>
      </c>
      <c r="F279" s="53" t="s">
        <v>11</v>
      </c>
      <c r="G279" s="53" t="s">
        <v>11</v>
      </c>
      <c r="H279" s="53" t="s">
        <v>11</v>
      </c>
      <c r="I279" s="53" t="s">
        <v>11</v>
      </c>
    </row>
    <row r="280" spans="1:9" ht="12.75" x14ac:dyDescent="0.2">
      <c r="A280" s="52" t="s">
        <v>58</v>
      </c>
      <c r="B280" s="52" t="s">
        <v>59</v>
      </c>
      <c r="C280" s="53" t="s">
        <v>11</v>
      </c>
      <c r="D280" s="53" t="s">
        <v>11</v>
      </c>
      <c r="E280" s="53" t="s">
        <v>11</v>
      </c>
      <c r="F280" s="53" t="s">
        <v>11</v>
      </c>
      <c r="G280" s="53" t="s">
        <v>11</v>
      </c>
      <c r="H280" s="53" t="s">
        <v>11</v>
      </c>
      <c r="I280" s="53" t="s">
        <v>11</v>
      </c>
    </row>
    <row r="281" spans="1:9" ht="12.75" x14ac:dyDescent="0.2">
      <c r="A281" s="52" t="s">
        <v>59</v>
      </c>
      <c r="B281" s="52" t="s">
        <v>60</v>
      </c>
      <c r="C281" s="53" t="s">
        <v>11</v>
      </c>
      <c r="D281" s="53" t="s">
        <v>11</v>
      </c>
      <c r="E281" s="53" t="s">
        <v>11</v>
      </c>
      <c r="F281" s="53" t="s">
        <v>11</v>
      </c>
      <c r="G281" s="53" t="s">
        <v>11</v>
      </c>
      <c r="H281" s="53" t="s">
        <v>11</v>
      </c>
      <c r="I281" s="53" t="s">
        <v>11</v>
      </c>
    </row>
    <row r="282" spans="1:9" ht="12.75" x14ac:dyDescent="0.2">
      <c r="A282" s="52" t="s">
        <v>60</v>
      </c>
      <c r="B282" s="52" t="s">
        <v>61</v>
      </c>
      <c r="C282" s="53" t="s">
        <v>11</v>
      </c>
      <c r="D282" s="53" t="s">
        <v>11</v>
      </c>
      <c r="E282" s="53" t="s">
        <v>11</v>
      </c>
      <c r="F282" s="53" t="s">
        <v>11</v>
      </c>
      <c r="G282" s="53" t="s">
        <v>11</v>
      </c>
      <c r="H282" s="53" t="s">
        <v>11</v>
      </c>
      <c r="I282" s="53" t="s">
        <v>11</v>
      </c>
    </row>
    <row r="283" spans="1:9" ht="12.75" x14ac:dyDescent="0.2">
      <c r="A283" s="52" t="s">
        <v>61</v>
      </c>
      <c r="B283" s="52" t="s">
        <v>62</v>
      </c>
      <c r="C283" s="53" t="s">
        <v>11</v>
      </c>
      <c r="D283" s="53" t="s">
        <v>11</v>
      </c>
      <c r="E283" s="53" t="s">
        <v>11</v>
      </c>
      <c r="F283" s="53" t="s">
        <v>11</v>
      </c>
      <c r="G283" s="53" t="s">
        <v>11</v>
      </c>
      <c r="H283" s="53" t="s">
        <v>11</v>
      </c>
      <c r="I283" s="53" t="s">
        <v>11</v>
      </c>
    </row>
    <row r="284" spans="1:9" ht="12.75" x14ac:dyDescent="0.2">
      <c r="A284" s="52" t="s">
        <v>62</v>
      </c>
      <c r="B284" s="52" t="s">
        <v>63</v>
      </c>
      <c r="C284" s="53" t="s">
        <v>11</v>
      </c>
      <c r="D284" s="53" t="s">
        <v>11</v>
      </c>
      <c r="E284" s="53" t="s">
        <v>11</v>
      </c>
      <c r="F284" s="53" t="s">
        <v>11</v>
      </c>
      <c r="G284" s="53" t="s">
        <v>11</v>
      </c>
      <c r="H284" s="53" t="s">
        <v>11</v>
      </c>
      <c r="I284" s="53" t="s">
        <v>11</v>
      </c>
    </row>
    <row r="285" spans="1:9" ht="12.75" x14ac:dyDescent="0.2">
      <c r="A285" s="52" t="s">
        <v>63</v>
      </c>
      <c r="B285" s="52" t="s">
        <v>64</v>
      </c>
      <c r="C285" s="53" t="s">
        <v>11</v>
      </c>
      <c r="D285" s="53" t="s">
        <v>11</v>
      </c>
      <c r="E285" s="53" t="s">
        <v>11</v>
      </c>
      <c r="F285" s="53" t="s">
        <v>11</v>
      </c>
      <c r="G285" s="53" t="s">
        <v>11</v>
      </c>
      <c r="H285" s="53" t="s">
        <v>11</v>
      </c>
      <c r="I285" s="53" t="s">
        <v>11</v>
      </c>
    </row>
    <row r="286" spans="1:9" ht="12.75" x14ac:dyDescent="0.2">
      <c r="A286" s="52" t="s">
        <v>64</v>
      </c>
      <c r="B286" s="52" t="s">
        <v>65</v>
      </c>
      <c r="C286" s="53" t="s">
        <v>11</v>
      </c>
      <c r="D286" s="53" t="s">
        <v>11</v>
      </c>
      <c r="E286" s="53" t="s">
        <v>11</v>
      </c>
      <c r="F286" s="53" t="s">
        <v>11</v>
      </c>
      <c r="G286" s="53" t="s">
        <v>11</v>
      </c>
      <c r="H286" s="50"/>
      <c r="I286" s="53" t="s">
        <v>11</v>
      </c>
    </row>
    <row r="287" spans="1:9" ht="12.75" x14ac:dyDescent="0.2">
      <c r="A287" s="52" t="s">
        <v>65</v>
      </c>
      <c r="B287" s="52" t="s">
        <v>66</v>
      </c>
      <c r="C287" s="53" t="s">
        <v>11</v>
      </c>
      <c r="D287" s="53" t="s">
        <v>11</v>
      </c>
      <c r="E287" s="53" t="s">
        <v>11</v>
      </c>
      <c r="F287" s="53" t="s">
        <v>11</v>
      </c>
      <c r="G287" s="53" t="s">
        <v>11</v>
      </c>
      <c r="H287" s="50"/>
      <c r="I287" s="53" t="s">
        <v>11</v>
      </c>
    </row>
    <row r="288" spans="1:9" ht="12.75" x14ac:dyDescent="0.2">
      <c r="A288" s="52" t="s">
        <v>66</v>
      </c>
      <c r="B288" s="52" t="s">
        <v>67</v>
      </c>
      <c r="C288" s="53" t="s">
        <v>11</v>
      </c>
      <c r="D288" s="53" t="s">
        <v>11</v>
      </c>
      <c r="E288" s="53" t="s">
        <v>11</v>
      </c>
      <c r="F288" s="53" t="s">
        <v>11</v>
      </c>
      <c r="G288" s="53" t="s">
        <v>11</v>
      </c>
      <c r="H288" s="50"/>
      <c r="I288" s="50"/>
    </row>
    <row r="289" spans="1:9" ht="12.75" x14ac:dyDescent="0.2">
      <c r="A289" s="52" t="s">
        <v>67</v>
      </c>
      <c r="B289" s="52" t="s">
        <v>68</v>
      </c>
      <c r="C289" s="53" t="s">
        <v>11</v>
      </c>
      <c r="D289" s="53" t="s">
        <v>11</v>
      </c>
      <c r="E289" s="53" t="s">
        <v>11</v>
      </c>
      <c r="F289" s="53" t="s">
        <v>11</v>
      </c>
      <c r="G289" s="53" t="s">
        <v>11</v>
      </c>
      <c r="H289" s="50"/>
      <c r="I289" s="50"/>
    </row>
    <row r="290" spans="1:9" ht="12.75" x14ac:dyDescent="0.2">
      <c r="A290" s="52" t="s">
        <v>68</v>
      </c>
      <c r="B290" s="52" t="s">
        <v>69</v>
      </c>
      <c r="C290" s="50"/>
      <c r="D290" s="50"/>
      <c r="E290" s="50"/>
      <c r="F290" s="50"/>
      <c r="G290" s="50"/>
      <c r="H290" s="50"/>
      <c r="I290" s="50"/>
    </row>
    <row r="291" spans="1:9" ht="12.75" x14ac:dyDescent="0.2">
      <c r="A291" s="52" t="s">
        <v>69</v>
      </c>
      <c r="B291" s="52" t="s">
        <v>70</v>
      </c>
      <c r="C291" s="50"/>
      <c r="D291" s="50"/>
      <c r="E291" s="50"/>
      <c r="F291" s="50"/>
      <c r="G291" s="50"/>
      <c r="H291" s="50"/>
      <c r="I291" s="50"/>
    </row>
  </sheetData>
  <mergeCells count="21">
    <mergeCell ref="A1:Q1"/>
    <mergeCell ref="A3:C3"/>
    <mergeCell ref="A4:C4"/>
    <mergeCell ref="A5:C5"/>
    <mergeCell ref="A6:C6"/>
    <mergeCell ref="A7:C7"/>
    <mergeCell ref="A8:C8"/>
    <mergeCell ref="A76:I76"/>
    <mergeCell ref="A107:I107"/>
    <mergeCell ref="A138:I138"/>
    <mergeCell ref="A169:I169"/>
    <mergeCell ref="A200:I200"/>
    <mergeCell ref="A231:I231"/>
    <mergeCell ref="A262:I262"/>
    <mergeCell ref="A9:C9"/>
    <mergeCell ref="A10:C10"/>
    <mergeCell ref="A11:C11"/>
    <mergeCell ref="A12:C12"/>
    <mergeCell ref="A13:C13"/>
    <mergeCell ref="A14:I14"/>
    <mergeCell ref="A45:I45"/>
  </mergeCells>
  <conditionalFormatting sqref="G3:G12">
    <cfRule type="cellIs" dxfId="1627" priority="1" operator="greaterThan">
      <formula>0</formula>
    </cfRule>
  </conditionalFormatting>
  <conditionalFormatting sqref="H3:H12">
    <cfRule type="cellIs" dxfId="1626" priority="2" operator="greaterThan">
      <formula>0</formula>
    </cfRule>
  </conditionalFormatting>
  <conditionalFormatting sqref="I3:I12">
    <cfRule type="cellIs" dxfId="1625" priority="3" operator="greaterThan">
      <formula>0</formula>
    </cfRule>
  </conditionalFormatting>
  <conditionalFormatting sqref="J3:J12">
    <cfRule type="cellIs" dxfId="1624" priority="4" operator="greaterThan">
      <formula>0</formula>
    </cfRule>
  </conditionalFormatting>
  <conditionalFormatting sqref="K3:K12">
    <cfRule type="cellIs" dxfId="1623" priority="5" operator="greaterThan">
      <formula>0</formula>
    </cfRule>
  </conditionalFormatting>
  <conditionalFormatting sqref="L3:L12">
    <cfRule type="cellIs" dxfId="1622" priority="6" operator="greaterThan">
      <formula>0</formula>
    </cfRule>
  </conditionalFormatting>
  <conditionalFormatting sqref="M3:M12">
    <cfRule type="cellIs" dxfId="1621" priority="7" operator="greaterThan">
      <formula>0</formula>
    </cfRule>
  </conditionalFormatting>
  <conditionalFormatting sqref="N3:N12">
    <cfRule type="cellIs" dxfId="1620" priority="8" operator="greaterThan">
      <formula>0</formula>
    </cfRule>
  </conditionalFormatting>
  <conditionalFormatting sqref="O3:O12">
    <cfRule type="cellIs" dxfId="1619" priority="9" operator="greaterThan">
      <formula>0</formula>
    </cfRule>
  </conditionalFormatting>
  <conditionalFormatting sqref="P3:P12">
    <cfRule type="cellIs" dxfId="1618" priority="10" operator="greaterThan">
      <formula>0</formula>
    </cfRule>
  </conditionalFormatting>
  <conditionalFormatting sqref="Q3:Q12">
    <cfRule type="cellIs" dxfId="1617" priority="11" operator="greaterThan">
      <formula>0</formula>
    </cfRule>
  </conditionalFormatting>
  <conditionalFormatting sqref="C16:I43 C47:I74 C78:I105 C109:I136 C140:I167 C171:I198 C202:I229 C233:I260 C264:I291">
    <cfRule type="cellIs" dxfId="1616" priority="12" operator="equal">
      <formula>"Am. fotball"</formula>
    </cfRule>
  </conditionalFormatting>
  <conditionalFormatting sqref="C16:I43 C47:I74 C78:I105 C109:I136 C140:I167 C171:I198 C202:I229 C233:I260 C264:I291">
    <cfRule type="containsText" dxfId="1615" priority="13" operator="containsText" text="Baseball">
      <formula>NOT(ISERROR(SEARCH(("Baseball"),(C16))))</formula>
    </cfRule>
  </conditionalFormatting>
  <conditionalFormatting sqref="C16:I43 C47:I74 C78:I105 C109:I136 C140:I167 C171:I198 C202:I229 C233:I260 C264:I291">
    <cfRule type="cellIs" dxfId="1614" priority="14" operator="equal">
      <formula>"Cricket"</formula>
    </cfRule>
  </conditionalFormatting>
  <conditionalFormatting sqref="C16:I43 C47:I74 C78:I105 C109:I136 C140:I167 C171:I198 C202:I229 C233:I260 C264:I291">
    <cfRule type="cellIs" dxfId="1613" priority="15" operator="equal">
      <formula>"Fotball"</formula>
    </cfRule>
  </conditionalFormatting>
  <conditionalFormatting sqref="C16:I43 C47:I74 C78:I105 C109:I136 C140:I167 C171:I198 C202:I229 C233:I260 C264:I291">
    <cfRule type="cellIs" dxfId="1612" priority="16" operator="equal">
      <formula>"Friidrett"</formula>
    </cfRule>
  </conditionalFormatting>
  <conditionalFormatting sqref="C16:I43 C47:I74 C78:I105 C109:I136 C140:I167 C171:I198 C202:I229 C233:I260 C264:I291">
    <cfRule type="cellIs" dxfId="1611" priority="17" operator="equal">
      <formula>"Lacrosse"</formula>
    </cfRule>
  </conditionalFormatting>
  <conditionalFormatting sqref="C16:I43 C47:I74 C78:I105 C109:I136 C140:I167 C171:I198 C202:I229 C233:I260 C264:I291">
    <cfRule type="cellIs" dxfId="1610" priority="18" operator="equal">
      <formula>"Landhockey"</formula>
    </cfRule>
  </conditionalFormatting>
  <conditionalFormatting sqref="C16:I43 C47:I74 C78:I105 C109:I136 C140:I167 C171:I198 C202:I229 C233:I260 C264:I291">
    <cfRule type="cellIs" dxfId="1609" priority="19" operator="equal">
      <formula>"Rugby"</formula>
    </cfRule>
  </conditionalFormatting>
  <conditionalFormatting sqref="C16:I43 C47:I74 C78:I105 C109:I136 C140:I167 C171:I198 C202:I229 C233:I260 C264:I291">
    <cfRule type="cellIs" dxfId="1608" priority="20" operator="equal">
      <formula>"Tennis"</formula>
    </cfRule>
  </conditionalFormatting>
  <conditionalFormatting sqref="C16:I43 C47:I74 C78:I105 C109:I136 C140:I167 C171:I198 C202:I229 C233:I260 C264:I291">
    <cfRule type="cellIs" dxfId="1607" priority="21" operator="equal">
      <formula>"OBIK"</formula>
    </cfRule>
  </conditionalFormatting>
  <conditionalFormatting sqref="C16:I43 C47:I74 C78:I105 C109:I136 C140:I167 C171:I198 C202:I229 C233:I260 C264:I291">
    <cfRule type="containsText" dxfId="1606" priority="22" operator="containsText" text="tiltak">
      <formula>NOT(ISERROR(SEARCH(("tiltak"),(C16))))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A10</f>
        <v>Trasop KG11</v>
      </c>
      <c r="B3" s="67"/>
      <c r="C3" s="67"/>
      <c r="D3" s="38" t="str">
        <f>L12</f>
        <v>11er</v>
      </c>
      <c r="E3" s="38" t="str">
        <f>L13</f>
        <v>Ja</v>
      </c>
      <c r="F3" s="39" t="str">
        <f>L14</f>
        <v>Kunstgress</v>
      </c>
      <c r="G3" s="41">
        <f t="shared" ref="G3:Q3" si="0">(COUNTIF($C$12:$I$39,G2)/2)*$L$15</f>
        <v>0</v>
      </c>
      <c r="H3" s="42">
        <f t="shared" si="0"/>
        <v>0</v>
      </c>
      <c r="I3" s="42">
        <f t="shared" si="0"/>
        <v>0</v>
      </c>
      <c r="J3" s="42">
        <f t="shared" si="0"/>
        <v>48.5</v>
      </c>
      <c r="K3" s="42">
        <f t="shared" si="0"/>
        <v>1.5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A41</f>
        <v>Trasop Friidrett</v>
      </c>
      <c r="B4" s="67"/>
      <c r="C4" s="67"/>
      <c r="D4" s="38" t="str">
        <f>L43</f>
        <v>11er</v>
      </c>
      <c r="E4" s="38" t="str">
        <f>L44</f>
        <v>Ja</v>
      </c>
      <c r="F4" s="39" t="str">
        <f>L45</f>
        <v>Kunstgress</v>
      </c>
      <c r="G4" s="41">
        <f t="shared" ref="G4:Q4" si="1">(COUNTIF($C$43:$I$70,G2)/2)*$L$46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2.5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A72</f>
        <v>Trasop KG9</v>
      </c>
      <c r="B5" s="67"/>
      <c r="C5" s="67"/>
      <c r="D5" s="38" t="str">
        <f>L74</f>
        <v>9er</v>
      </c>
      <c r="E5" s="38" t="str">
        <f>L75</f>
        <v>Ja</v>
      </c>
      <c r="F5" s="39" t="str">
        <f>L76</f>
        <v>Kunstgress</v>
      </c>
      <c r="G5" s="41">
        <f t="shared" ref="G5:Q5" si="2">(COUNTIF($C$74:$I$101,G2)/2)*$L$77</f>
        <v>0</v>
      </c>
      <c r="H5" s="42">
        <f t="shared" si="2"/>
        <v>0</v>
      </c>
      <c r="I5" s="42">
        <f t="shared" si="2"/>
        <v>0</v>
      </c>
      <c r="J5" s="42">
        <f t="shared" si="2"/>
        <v>25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A103</f>
        <v>Trasop KG7</v>
      </c>
      <c r="B6" s="67"/>
      <c r="C6" s="67"/>
      <c r="D6" s="38" t="str">
        <f>L105</f>
        <v>7er</v>
      </c>
      <c r="E6" s="38" t="str">
        <f>L106</f>
        <v>Ja</v>
      </c>
      <c r="F6" s="39" t="str">
        <f>L107</f>
        <v>Kunstgress</v>
      </c>
      <c r="G6" s="41">
        <f t="shared" ref="G6:Q6" si="3">(COUNTIF($C$105:$I$132,G2)/2)*$L$108</f>
        <v>0</v>
      </c>
      <c r="H6" s="42">
        <f t="shared" si="3"/>
        <v>0</v>
      </c>
      <c r="I6" s="42">
        <f t="shared" si="3"/>
        <v>0</v>
      </c>
      <c r="J6" s="42">
        <f t="shared" si="3"/>
        <v>12.5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A134</f>
        <v>Trasop KG5</v>
      </c>
      <c r="B7" s="67"/>
      <c r="C7" s="67"/>
      <c r="D7" s="38" t="str">
        <f>L136</f>
        <v>5er</v>
      </c>
      <c r="E7" s="38" t="str">
        <f>L137</f>
        <v>Ja</v>
      </c>
      <c r="F7" s="39" t="str">
        <f>L138</f>
        <v>Kunstgress</v>
      </c>
      <c r="G7" s="41">
        <f t="shared" ref="G7:Q7" si="4">(COUNTIF($C$136:$I$163,G2)/2)*$L$139</f>
        <v>0</v>
      </c>
      <c r="H7" s="42">
        <f t="shared" si="4"/>
        <v>0</v>
      </c>
      <c r="I7" s="42">
        <f t="shared" si="4"/>
        <v>0</v>
      </c>
      <c r="J7" s="42">
        <f t="shared" si="4"/>
        <v>6.25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4" t="s">
        <v>28</v>
      </c>
      <c r="B8" s="75"/>
      <c r="C8" s="75"/>
      <c r="D8" s="44"/>
      <c r="E8" s="44"/>
      <c r="F8" s="44"/>
      <c r="G8" s="45">
        <f t="shared" ref="G8:Q8" si="5">SUM(G3:G7)</f>
        <v>0</v>
      </c>
      <c r="H8" s="46">
        <f t="shared" si="5"/>
        <v>0</v>
      </c>
      <c r="I8" s="46">
        <f t="shared" si="5"/>
        <v>0</v>
      </c>
      <c r="J8" s="46">
        <f t="shared" si="5"/>
        <v>92.25</v>
      </c>
      <c r="K8" s="46">
        <f t="shared" si="5"/>
        <v>4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46">
        <f t="shared" si="5"/>
        <v>0</v>
      </c>
      <c r="P8" s="46">
        <f t="shared" si="5"/>
        <v>0</v>
      </c>
      <c r="Q8" s="46">
        <f t="shared" si="5"/>
        <v>0</v>
      </c>
    </row>
    <row r="9" spans="1:25" ht="15.75" customHeight="1" x14ac:dyDescent="0.2">
      <c r="A9" s="67"/>
      <c r="B9" s="67"/>
      <c r="C9" s="67"/>
    </row>
    <row r="10" spans="1:25" ht="22.5" customHeight="1" x14ac:dyDescent="0.25">
      <c r="A10" s="68" t="s">
        <v>295</v>
      </c>
      <c r="B10" s="69"/>
      <c r="C10" s="69"/>
      <c r="D10" s="69"/>
      <c r="E10" s="69"/>
      <c r="F10" s="69"/>
      <c r="G10" s="69"/>
      <c r="H10" s="69"/>
      <c r="I10" s="7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.75" x14ac:dyDescent="0.2">
      <c r="A11" s="48" t="s">
        <v>30</v>
      </c>
      <c r="B11" s="48" t="s">
        <v>31</v>
      </c>
      <c r="C11" s="48" t="s">
        <v>32</v>
      </c>
      <c r="D11" s="48" t="s">
        <v>33</v>
      </c>
      <c r="E11" s="48" t="s">
        <v>34</v>
      </c>
      <c r="F11" s="48" t="s">
        <v>35</v>
      </c>
      <c r="G11" s="48" t="s">
        <v>36</v>
      </c>
      <c r="H11" s="48" t="s">
        <v>37</v>
      </c>
      <c r="I11" s="48" t="s">
        <v>38</v>
      </c>
      <c r="K11" s="38" t="s">
        <v>39</v>
      </c>
      <c r="L11" s="42">
        <v>50</v>
      </c>
    </row>
    <row r="12" spans="1:25" ht="12.75" x14ac:dyDescent="0.2">
      <c r="A12" s="49" t="s">
        <v>40</v>
      </c>
      <c r="B12" s="49" t="s">
        <v>41</v>
      </c>
      <c r="C12" s="50"/>
      <c r="D12" s="50"/>
      <c r="E12" s="50"/>
      <c r="F12" s="50"/>
      <c r="G12" s="50"/>
      <c r="H12" s="50"/>
      <c r="I12" s="50"/>
      <c r="K12" s="38" t="s">
        <v>0</v>
      </c>
      <c r="L12" s="51" t="s">
        <v>1</v>
      </c>
    </row>
    <row r="13" spans="1:25" ht="12.75" x14ac:dyDescent="0.2">
      <c r="A13" s="49" t="s">
        <v>41</v>
      </c>
      <c r="B13" s="52" t="s">
        <v>42</v>
      </c>
      <c r="C13" s="50"/>
      <c r="D13" s="50"/>
      <c r="E13" s="50"/>
      <c r="F13" s="50"/>
      <c r="G13" s="50"/>
      <c r="H13" s="50"/>
      <c r="I13" s="50"/>
      <c r="K13" s="38" t="s">
        <v>5</v>
      </c>
      <c r="L13" s="51" t="s">
        <v>16</v>
      </c>
    </row>
    <row r="14" spans="1:25" ht="12.75" x14ac:dyDescent="0.2">
      <c r="A14" s="52" t="s">
        <v>42</v>
      </c>
      <c r="B14" s="52" t="s">
        <v>43</v>
      </c>
      <c r="C14" s="50"/>
      <c r="D14" s="50"/>
      <c r="E14" s="50"/>
      <c r="F14" s="50"/>
      <c r="G14" s="50"/>
      <c r="H14" s="53" t="s">
        <v>11</v>
      </c>
      <c r="I14" s="50"/>
      <c r="K14" s="38" t="s">
        <v>6</v>
      </c>
      <c r="L14" s="54" t="s">
        <v>20</v>
      </c>
    </row>
    <row r="15" spans="1:25" ht="12.75" x14ac:dyDescent="0.2">
      <c r="A15" s="52" t="s">
        <v>43</v>
      </c>
      <c r="B15" s="52" t="s">
        <v>44</v>
      </c>
      <c r="C15" s="50"/>
      <c r="D15" s="50"/>
      <c r="E15" s="50"/>
      <c r="F15" s="50"/>
      <c r="G15" s="50"/>
      <c r="H15" s="53" t="s">
        <v>11</v>
      </c>
      <c r="I15" s="50"/>
      <c r="K15" s="38" t="s">
        <v>45</v>
      </c>
      <c r="L15" s="42">
        <f>VLOOKUP(L12,Parametere!$A$2:$B$5,2,FALSE)*VLOOKUP(L13,Parametere!$A$8:$B$9,2,FALSE)*VLOOKUP(L14,Parametere!$A$12:$B$14,2,FALSE)</f>
        <v>1</v>
      </c>
    </row>
    <row r="16" spans="1:25" ht="12.75" x14ac:dyDescent="0.2">
      <c r="A16" s="52" t="s">
        <v>44</v>
      </c>
      <c r="B16" s="52" t="s">
        <v>46</v>
      </c>
      <c r="C16" s="50"/>
      <c r="D16" s="50"/>
      <c r="E16" s="50"/>
      <c r="F16" s="50"/>
      <c r="G16" s="50"/>
      <c r="H16" s="53" t="s">
        <v>11</v>
      </c>
      <c r="I16" s="53" t="s">
        <v>11</v>
      </c>
      <c r="K16" s="55" t="s">
        <v>47</v>
      </c>
      <c r="L16" s="56">
        <f>L11*L15</f>
        <v>50</v>
      </c>
    </row>
    <row r="17" spans="1:9" ht="12.75" x14ac:dyDescent="0.2">
      <c r="A17" s="52" t="s">
        <v>46</v>
      </c>
      <c r="B17" s="52" t="s">
        <v>48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48</v>
      </c>
      <c r="B18" s="52" t="s">
        <v>49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49</v>
      </c>
      <c r="B19" s="52" t="s">
        <v>50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50</v>
      </c>
      <c r="B20" s="52" t="s">
        <v>51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51</v>
      </c>
      <c r="B21" s="52" t="s">
        <v>52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52</v>
      </c>
      <c r="B22" s="52" t="s">
        <v>53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53</v>
      </c>
      <c r="B23" s="52" t="s">
        <v>54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54</v>
      </c>
      <c r="B24" s="52" t="s">
        <v>55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55</v>
      </c>
      <c r="B25" s="52" t="s">
        <v>56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9" ht="12.75" x14ac:dyDescent="0.2">
      <c r="A26" s="52" t="s">
        <v>56</v>
      </c>
      <c r="B26" s="52" t="s">
        <v>57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57</v>
      </c>
      <c r="B27" s="52" t="s">
        <v>58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58</v>
      </c>
      <c r="B28" s="52" t="s">
        <v>59</v>
      </c>
      <c r="C28" s="53" t="s">
        <v>11</v>
      </c>
      <c r="D28" s="53" t="s">
        <v>11</v>
      </c>
      <c r="E28" s="53" t="s">
        <v>11</v>
      </c>
      <c r="F28" s="59" t="s">
        <v>12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59</v>
      </c>
      <c r="B29" s="52" t="s">
        <v>60</v>
      </c>
      <c r="C29" s="53" t="s">
        <v>11</v>
      </c>
      <c r="D29" s="53" t="s">
        <v>11</v>
      </c>
      <c r="E29" s="53" t="s">
        <v>11</v>
      </c>
      <c r="F29" s="59" t="s">
        <v>12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60</v>
      </c>
      <c r="B30" s="52" t="s">
        <v>61</v>
      </c>
      <c r="C30" s="53" t="s">
        <v>11</v>
      </c>
      <c r="D30" s="53" t="s">
        <v>11</v>
      </c>
      <c r="E30" s="53" t="s">
        <v>11</v>
      </c>
      <c r="F30" s="59" t="s">
        <v>12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61</v>
      </c>
      <c r="B31" s="52" t="s">
        <v>62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62</v>
      </c>
      <c r="B32" s="52" t="s">
        <v>63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63</v>
      </c>
      <c r="B33" s="52" t="s">
        <v>64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64</v>
      </c>
      <c r="B34" s="52" t="s">
        <v>65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65</v>
      </c>
      <c r="B35" s="52" t="s">
        <v>66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3" t="s">
        <v>11</v>
      </c>
    </row>
    <row r="36" spans="1:25" ht="12.75" x14ac:dyDescent="0.2">
      <c r="A36" s="52" t="s">
        <v>66</v>
      </c>
      <c r="B36" s="52" t="s">
        <v>67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67</v>
      </c>
      <c r="B37" s="52" t="s">
        <v>68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0"/>
    </row>
    <row r="38" spans="1:25" ht="12.75" x14ac:dyDescent="0.2">
      <c r="A38" s="52" t="s">
        <v>68</v>
      </c>
      <c r="B38" s="52" t="s">
        <v>69</v>
      </c>
      <c r="C38" s="50"/>
      <c r="D38" s="50"/>
      <c r="E38" s="50"/>
      <c r="F38" s="50"/>
      <c r="G38" s="50"/>
      <c r="H38" s="50"/>
      <c r="I38" s="50"/>
    </row>
    <row r="39" spans="1:25" ht="12.75" x14ac:dyDescent="0.2">
      <c r="A39" s="52" t="s">
        <v>69</v>
      </c>
      <c r="B39" s="52" t="s">
        <v>70</v>
      </c>
      <c r="C39" s="50"/>
      <c r="D39" s="50"/>
      <c r="E39" s="50"/>
      <c r="F39" s="50"/>
      <c r="G39" s="50"/>
      <c r="H39" s="50"/>
      <c r="I39" s="50"/>
    </row>
    <row r="41" spans="1:25" ht="22.5" customHeight="1" x14ac:dyDescent="0.25">
      <c r="A41" s="76" t="s">
        <v>297</v>
      </c>
      <c r="B41" s="69"/>
      <c r="C41" s="69"/>
      <c r="D41" s="69"/>
      <c r="E41" s="69"/>
      <c r="F41" s="69"/>
      <c r="G41" s="69"/>
      <c r="H41" s="69"/>
      <c r="I41" s="7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 x14ac:dyDescent="0.2">
      <c r="A42" s="48" t="s">
        <v>30</v>
      </c>
      <c r="B42" s="48" t="s">
        <v>31</v>
      </c>
      <c r="C42" s="48" t="s">
        <v>32</v>
      </c>
      <c r="D42" s="48" t="s">
        <v>33</v>
      </c>
      <c r="E42" s="48" t="s">
        <v>34</v>
      </c>
      <c r="F42" s="48" t="s">
        <v>35</v>
      </c>
      <c r="G42" s="48" t="s">
        <v>36</v>
      </c>
      <c r="H42" s="48" t="s">
        <v>37</v>
      </c>
      <c r="I42" s="48" t="s">
        <v>38</v>
      </c>
      <c r="K42" s="38" t="s">
        <v>39</v>
      </c>
      <c r="L42" s="42">
        <v>50</v>
      </c>
    </row>
    <row r="43" spans="1:25" ht="12.75" x14ac:dyDescent="0.2">
      <c r="A43" s="49" t="s">
        <v>40</v>
      </c>
      <c r="B43" s="49" t="s">
        <v>41</v>
      </c>
      <c r="C43" s="50"/>
      <c r="D43" s="50"/>
      <c r="E43" s="50"/>
      <c r="F43" s="50"/>
      <c r="G43" s="50"/>
      <c r="H43" s="50"/>
      <c r="I43" s="50"/>
      <c r="K43" s="38" t="s">
        <v>0</v>
      </c>
      <c r="L43" s="57" t="s">
        <v>1</v>
      </c>
    </row>
    <row r="44" spans="1:25" ht="12.75" x14ac:dyDescent="0.2">
      <c r="A44" s="49" t="s">
        <v>41</v>
      </c>
      <c r="B44" s="52" t="s">
        <v>42</v>
      </c>
      <c r="C44" s="50"/>
      <c r="D44" s="50"/>
      <c r="E44" s="50"/>
      <c r="F44" s="50"/>
      <c r="G44" s="50"/>
      <c r="H44" s="50"/>
      <c r="I44" s="50"/>
      <c r="K44" s="38" t="s">
        <v>5</v>
      </c>
      <c r="L44" s="57" t="s">
        <v>16</v>
      </c>
    </row>
    <row r="45" spans="1:25" ht="12.75" x14ac:dyDescent="0.2">
      <c r="A45" s="52" t="s">
        <v>42</v>
      </c>
      <c r="B45" s="52" t="s">
        <v>43</v>
      </c>
      <c r="C45" s="50"/>
      <c r="D45" s="50"/>
      <c r="E45" s="50"/>
      <c r="F45" s="50"/>
      <c r="G45" s="50"/>
      <c r="H45" s="53"/>
      <c r="I45" s="50"/>
      <c r="K45" s="38" t="s">
        <v>6</v>
      </c>
      <c r="L45" s="54" t="s">
        <v>20</v>
      </c>
    </row>
    <row r="46" spans="1:25" ht="12.75" x14ac:dyDescent="0.2">
      <c r="A46" s="52" t="s">
        <v>43</v>
      </c>
      <c r="B46" s="52" t="s">
        <v>44</v>
      </c>
      <c r="C46" s="50"/>
      <c r="D46" s="50"/>
      <c r="E46" s="50"/>
      <c r="F46" s="50"/>
      <c r="G46" s="50"/>
      <c r="H46" s="53"/>
      <c r="I46" s="50"/>
      <c r="K46" s="38" t="s">
        <v>45</v>
      </c>
      <c r="L46" s="42">
        <f>VLOOKUP(L43,Parametere!$A$2:$B$5,2,FALSE)*VLOOKUP(L44,Parametere!$A$8:$B$9,2,FALSE)*VLOOKUP(L45,Parametere!$A$12:$B$14,2,FALSE)</f>
        <v>1</v>
      </c>
    </row>
    <row r="47" spans="1:25" ht="12.75" x14ac:dyDescent="0.2">
      <c r="A47" s="52" t="s">
        <v>44</v>
      </c>
      <c r="B47" s="52" t="s">
        <v>46</v>
      </c>
      <c r="C47" s="50"/>
      <c r="D47" s="50"/>
      <c r="E47" s="50"/>
      <c r="F47" s="50"/>
      <c r="G47" s="50"/>
      <c r="H47" s="53"/>
      <c r="I47" s="53"/>
      <c r="K47" s="55" t="s">
        <v>47</v>
      </c>
      <c r="L47" s="56">
        <f>L42*L46</f>
        <v>50</v>
      </c>
    </row>
    <row r="48" spans="1:25" ht="12.75" x14ac:dyDescent="0.2">
      <c r="A48" s="52" t="s">
        <v>46</v>
      </c>
      <c r="B48" s="52" t="s">
        <v>48</v>
      </c>
      <c r="C48" s="50"/>
      <c r="D48" s="50"/>
      <c r="E48" s="50"/>
      <c r="F48" s="50"/>
      <c r="G48" s="50"/>
      <c r="H48" s="53"/>
      <c r="I48" s="53"/>
    </row>
    <row r="49" spans="1:9" ht="12.75" x14ac:dyDescent="0.2">
      <c r="A49" s="52" t="s">
        <v>48</v>
      </c>
      <c r="B49" s="52" t="s">
        <v>49</v>
      </c>
      <c r="C49" s="50"/>
      <c r="D49" s="50"/>
      <c r="E49" s="50"/>
      <c r="F49" s="50"/>
      <c r="G49" s="50"/>
      <c r="H49" s="53"/>
      <c r="I49" s="53"/>
    </row>
    <row r="50" spans="1:9" ht="12.75" x14ac:dyDescent="0.2">
      <c r="A50" s="52" t="s">
        <v>49</v>
      </c>
      <c r="B50" s="52" t="s">
        <v>50</v>
      </c>
      <c r="C50" s="50"/>
      <c r="D50" s="50"/>
      <c r="E50" s="50"/>
      <c r="F50" s="50"/>
      <c r="G50" s="50"/>
      <c r="H50" s="53"/>
      <c r="I50" s="53"/>
    </row>
    <row r="51" spans="1:9" ht="12.75" x14ac:dyDescent="0.2">
      <c r="A51" s="52" t="s">
        <v>50</v>
      </c>
      <c r="B51" s="52" t="s">
        <v>51</v>
      </c>
      <c r="C51" s="50"/>
      <c r="D51" s="50"/>
      <c r="E51" s="50"/>
      <c r="F51" s="50"/>
      <c r="G51" s="50"/>
      <c r="H51" s="53"/>
      <c r="I51" s="53"/>
    </row>
    <row r="52" spans="1:9" ht="12.75" x14ac:dyDescent="0.2">
      <c r="A52" s="52" t="s">
        <v>51</v>
      </c>
      <c r="B52" s="52" t="s">
        <v>52</v>
      </c>
      <c r="C52" s="50"/>
      <c r="D52" s="50"/>
      <c r="E52" s="50"/>
      <c r="F52" s="50"/>
      <c r="G52" s="50"/>
      <c r="H52" s="53"/>
      <c r="I52" s="53"/>
    </row>
    <row r="53" spans="1:9" ht="12.75" x14ac:dyDescent="0.2">
      <c r="A53" s="52" t="s">
        <v>52</v>
      </c>
      <c r="B53" s="52" t="s">
        <v>53</v>
      </c>
      <c r="C53" s="50"/>
      <c r="D53" s="50"/>
      <c r="E53" s="50"/>
      <c r="F53" s="50"/>
      <c r="G53" s="50"/>
      <c r="H53" s="53"/>
      <c r="I53" s="53"/>
    </row>
    <row r="54" spans="1:9" ht="12.75" x14ac:dyDescent="0.2">
      <c r="A54" s="52" t="s">
        <v>53</v>
      </c>
      <c r="B54" s="52" t="s">
        <v>54</v>
      </c>
      <c r="C54" s="50"/>
      <c r="D54" s="50"/>
      <c r="E54" s="50"/>
      <c r="F54" s="50"/>
      <c r="G54" s="50"/>
      <c r="H54" s="53"/>
      <c r="I54" s="53"/>
    </row>
    <row r="55" spans="1:9" ht="12.75" x14ac:dyDescent="0.2">
      <c r="A55" s="52" t="s">
        <v>54</v>
      </c>
      <c r="B55" s="52" t="s">
        <v>55</v>
      </c>
      <c r="C55" s="50"/>
      <c r="D55" s="50"/>
      <c r="E55" s="50"/>
      <c r="F55" s="50"/>
      <c r="G55" s="50"/>
      <c r="H55" s="53"/>
      <c r="I55" s="53"/>
    </row>
    <row r="56" spans="1:9" ht="12.75" x14ac:dyDescent="0.2">
      <c r="A56" s="52" t="s">
        <v>55</v>
      </c>
      <c r="B56" s="52" t="s">
        <v>56</v>
      </c>
      <c r="C56" s="50"/>
      <c r="D56" s="50"/>
      <c r="E56" s="50"/>
      <c r="F56" s="50"/>
      <c r="G56" s="50"/>
      <c r="H56" s="53"/>
      <c r="I56" s="53"/>
    </row>
    <row r="57" spans="1:9" ht="12.75" x14ac:dyDescent="0.2">
      <c r="A57" s="52" t="s">
        <v>56</v>
      </c>
      <c r="B57" s="52" t="s">
        <v>57</v>
      </c>
      <c r="C57" s="53"/>
      <c r="D57" s="53"/>
      <c r="E57" s="53"/>
      <c r="F57" s="53"/>
      <c r="G57" s="53"/>
      <c r="H57" s="53"/>
      <c r="I57" s="53"/>
    </row>
    <row r="58" spans="1:9" ht="12.75" x14ac:dyDescent="0.2">
      <c r="A58" s="52" t="s">
        <v>57</v>
      </c>
      <c r="B58" s="52" t="s">
        <v>58</v>
      </c>
      <c r="C58" s="53"/>
      <c r="D58" s="53"/>
      <c r="E58" s="53"/>
      <c r="F58" s="53"/>
      <c r="G58" s="53"/>
      <c r="H58" s="53"/>
      <c r="I58" s="53"/>
    </row>
    <row r="59" spans="1:9" ht="12.75" x14ac:dyDescent="0.2">
      <c r="A59" s="52" t="s">
        <v>58</v>
      </c>
      <c r="B59" s="52" t="s">
        <v>59</v>
      </c>
      <c r="C59" s="59" t="s">
        <v>12</v>
      </c>
      <c r="D59" s="53"/>
      <c r="E59" s="53"/>
      <c r="F59" s="59" t="s">
        <v>12</v>
      </c>
      <c r="G59" s="53"/>
      <c r="H59" s="53"/>
      <c r="I59" s="53"/>
    </row>
    <row r="60" spans="1:9" ht="12.75" x14ac:dyDescent="0.2">
      <c r="A60" s="52" t="s">
        <v>59</v>
      </c>
      <c r="B60" s="52" t="s">
        <v>60</v>
      </c>
      <c r="C60" s="59" t="s">
        <v>12</v>
      </c>
      <c r="D60" s="53"/>
      <c r="E60" s="53"/>
      <c r="F60" s="59" t="s">
        <v>12</v>
      </c>
      <c r="G60" s="53"/>
      <c r="H60" s="53"/>
      <c r="I60" s="53"/>
    </row>
    <row r="61" spans="1:9" ht="12.75" x14ac:dyDescent="0.2">
      <c r="A61" s="52" t="s">
        <v>60</v>
      </c>
      <c r="B61" s="52" t="s">
        <v>61</v>
      </c>
      <c r="C61" s="53"/>
      <c r="D61" s="53"/>
      <c r="E61" s="53"/>
      <c r="F61" s="59" t="s">
        <v>12</v>
      </c>
      <c r="G61" s="53"/>
      <c r="H61" s="53"/>
      <c r="I61" s="53"/>
    </row>
    <row r="62" spans="1:9" ht="12.75" x14ac:dyDescent="0.2">
      <c r="A62" s="52" t="s">
        <v>61</v>
      </c>
      <c r="B62" s="52" t="s">
        <v>62</v>
      </c>
      <c r="C62" s="53"/>
      <c r="D62" s="53"/>
      <c r="E62" s="53"/>
      <c r="F62" s="53"/>
      <c r="G62" s="53"/>
      <c r="H62" s="53"/>
      <c r="I62" s="53"/>
    </row>
    <row r="63" spans="1:9" ht="12.75" x14ac:dyDescent="0.2">
      <c r="A63" s="52" t="s">
        <v>62</v>
      </c>
      <c r="B63" s="52" t="s">
        <v>63</v>
      </c>
      <c r="C63" s="53"/>
      <c r="D63" s="53"/>
      <c r="E63" s="53"/>
      <c r="F63" s="53"/>
      <c r="G63" s="53"/>
      <c r="H63" s="53"/>
      <c r="I63" s="53"/>
    </row>
    <row r="64" spans="1:9" ht="12.75" x14ac:dyDescent="0.2">
      <c r="A64" s="52" t="s">
        <v>63</v>
      </c>
      <c r="B64" s="52" t="s">
        <v>64</v>
      </c>
      <c r="C64" s="53"/>
      <c r="D64" s="53"/>
      <c r="E64" s="53"/>
      <c r="F64" s="53"/>
      <c r="G64" s="53"/>
      <c r="H64" s="53"/>
      <c r="I64" s="53"/>
    </row>
    <row r="65" spans="1:25" ht="12.75" x14ac:dyDescent="0.2">
      <c r="A65" s="52" t="s">
        <v>64</v>
      </c>
      <c r="B65" s="52" t="s">
        <v>65</v>
      </c>
      <c r="C65" s="53"/>
      <c r="D65" s="53"/>
      <c r="E65" s="53"/>
      <c r="F65" s="53"/>
      <c r="G65" s="53"/>
      <c r="H65" s="50"/>
      <c r="I65" s="53"/>
    </row>
    <row r="66" spans="1:25" ht="12.75" x14ac:dyDescent="0.2">
      <c r="A66" s="52" t="s">
        <v>65</v>
      </c>
      <c r="B66" s="52" t="s">
        <v>66</v>
      </c>
      <c r="C66" s="53"/>
      <c r="D66" s="53"/>
      <c r="E66" s="53"/>
      <c r="F66" s="53"/>
      <c r="G66" s="53"/>
      <c r="H66" s="50"/>
      <c r="I66" s="53"/>
    </row>
    <row r="67" spans="1:25" ht="12.75" x14ac:dyDescent="0.2">
      <c r="A67" s="52" t="s">
        <v>66</v>
      </c>
      <c r="B67" s="52" t="s">
        <v>67</v>
      </c>
      <c r="C67" s="53"/>
      <c r="D67" s="53"/>
      <c r="E67" s="53"/>
      <c r="F67" s="53"/>
      <c r="G67" s="53"/>
      <c r="H67" s="50"/>
      <c r="I67" s="50"/>
    </row>
    <row r="68" spans="1:25" ht="12.75" x14ac:dyDescent="0.2">
      <c r="A68" s="52" t="s">
        <v>67</v>
      </c>
      <c r="B68" s="52" t="s">
        <v>68</v>
      </c>
      <c r="C68" s="53"/>
      <c r="D68" s="53"/>
      <c r="E68" s="53"/>
      <c r="F68" s="53"/>
      <c r="G68" s="53"/>
      <c r="H68" s="50"/>
      <c r="I68" s="50"/>
    </row>
    <row r="69" spans="1:25" ht="12.75" x14ac:dyDescent="0.2">
      <c r="A69" s="52" t="s">
        <v>68</v>
      </c>
      <c r="B69" s="52" t="s">
        <v>69</v>
      </c>
      <c r="C69" s="50"/>
      <c r="D69" s="50"/>
      <c r="E69" s="50"/>
      <c r="F69" s="50"/>
      <c r="G69" s="50"/>
      <c r="H69" s="50"/>
      <c r="I69" s="50"/>
    </row>
    <row r="70" spans="1:25" ht="12.75" x14ac:dyDescent="0.2">
      <c r="A70" s="52" t="s">
        <v>69</v>
      </c>
      <c r="B70" s="52" t="s">
        <v>70</v>
      </c>
      <c r="C70" s="50"/>
      <c r="D70" s="50"/>
      <c r="E70" s="50"/>
      <c r="F70" s="50"/>
      <c r="G70" s="50"/>
      <c r="H70" s="50"/>
      <c r="I70" s="50"/>
    </row>
    <row r="72" spans="1:25" ht="22.5" customHeight="1" x14ac:dyDescent="0.25">
      <c r="A72" s="68" t="s">
        <v>300</v>
      </c>
      <c r="B72" s="69"/>
      <c r="C72" s="69"/>
      <c r="D72" s="69"/>
      <c r="E72" s="69"/>
      <c r="F72" s="69"/>
      <c r="G72" s="69"/>
      <c r="H72" s="69"/>
      <c r="I72" s="7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 x14ac:dyDescent="0.2">
      <c r="A73" s="48" t="s">
        <v>30</v>
      </c>
      <c r="B73" s="48" t="s">
        <v>31</v>
      </c>
      <c r="C73" s="48" t="s">
        <v>32</v>
      </c>
      <c r="D73" s="48" t="s">
        <v>33</v>
      </c>
      <c r="E73" s="48" t="s">
        <v>34</v>
      </c>
      <c r="F73" s="48" t="s">
        <v>35</v>
      </c>
      <c r="G73" s="48" t="s">
        <v>36</v>
      </c>
      <c r="H73" s="48" t="s">
        <v>37</v>
      </c>
      <c r="I73" s="48" t="s">
        <v>38</v>
      </c>
      <c r="K73" s="38" t="s">
        <v>39</v>
      </c>
      <c r="L73" s="42">
        <v>50</v>
      </c>
    </row>
    <row r="74" spans="1:25" ht="12.75" x14ac:dyDescent="0.2">
      <c r="A74" s="49" t="s">
        <v>40</v>
      </c>
      <c r="B74" s="49" t="s">
        <v>41</v>
      </c>
      <c r="C74" s="50"/>
      <c r="D74" s="50"/>
      <c r="E74" s="50"/>
      <c r="F74" s="50"/>
      <c r="G74" s="50"/>
      <c r="H74" s="50"/>
      <c r="I74" s="50"/>
      <c r="K74" s="38" t="s">
        <v>0</v>
      </c>
      <c r="L74" s="57" t="s">
        <v>4</v>
      </c>
    </row>
    <row r="75" spans="1:25" ht="12.75" x14ac:dyDescent="0.2">
      <c r="A75" s="49" t="s">
        <v>41</v>
      </c>
      <c r="B75" s="52" t="s">
        <v>42</v>
      </c>
      <c r="C75" s="50"/>
      <c r="D75" s="50"/>
      <c r="E75" s="50"/>
      <c r="F75" s="50"/>
      <c r="G75" s="50"/>
      <c r="H75" s="50"/>
      <c r="I75" s="50"/>
      <c r="K75" s="38" t="s">
        <v>5</v>
      </c>
      <c r="L75" s="57" t="s">
        <v>16</v>
      </c>
    </row>
    <row r="76" spans="1:25" ht="12.75" x14ac:dyDescent="0.2">
      <c r="A76" s="52" t="s">
        <v>42</v>
      </c>
      <c r="B76" s="52" t="s">
        <v>43</v>
      </c>
      <c r="C76" s="50"/>
      <c r="D76" s="50"/>
      <c r="E76" s="50"/>
      <c r="F76" s="50"/>
      <c r="G76" s="50"/>
      <c r="H76" s="53" t="s">
        <v>11</v>
      </c>
      <c r="I76" s="50"/>
      <c r="K76" s="38" t="s">
        <v>6</v>
      </c>
      <c r="L76" s="54" t="s">
        <v>20</v>
      </c>
    </row>
    <row r="77" spans="1:25" ht="12.75" x14ac:dyDescent="0.2">
      <c r="A77" s="52" t="s">
        <v>43</v>
      </c>
      <c r="B77" s="52" t="s">
        <v>44</v>
      </c>
      <c r="C77" s="50"/>
      <c r="D77" s="50"/>
      <c r="E77" s="50"/>
      <c r="F77" s="50"/>
      <c r="G77" s="50"/>
      <c r="H77" s="53" t="s">
        <v>11</v>
      </c>
      <c r="I77" s="50"/>
      <c r="K77" s="38" t="s">
        <v>45</v>
      </c>
      <c r="L77" s="42">
        <f>VLOOKUP(L74,Parametere!$A$2:$B$5,2,FALSE)*VLOOKUP(L75,Parametere!$A$8:$B$9,2,FALSE)*VLOOKUP(L76,Parametere!$A$12:$B$14,2,FALSE)</f>
        <v>0.5</v>
      </c>
    </row>
    <row r="78" spans="1:25" ht="12.75" x14ac:dyDescent="0.2">
      <c r="A78" s="52" t="s">
        <v>44</v>
      </c>
      <c r="B78" s="52" t="s">
        <v>46</v>
      </c>
      <c r="C78" s="50"/>
      <c r="D78" s="50"/>
      <c r="E78" s="50"/>
      <c r="F78" s="50"/>
      <c r="G78" s="50"/>
      <c r="H78" s="53" t="s">
        <v>11</v>
      </c>
      <c r="I78" s="53" t="s">
        <v>11</v>
      </c>
      <c r="K78" s="55" t="s">
        <v>47</v>
      </c>
      <c r="L78" s="56">
        <f>L73*L77</f>
        <v>25</v>
      </c>
    </row>
    <row r="79" spans="1:25" ht="12.75" x14ac:dyDescent="0.2">
      <c r="A79" s="52" t="s">
        <v>46</v>
      </c>
      <c r="B79" s="52" t="s">
        <v>48</v>
      </c>
      <c r="C79" s="50"/>
      <c r="D79" s="50"/>
      <c r="E79" s="50"/>
      <c r="F79" s="50"/>
      <c r="G79" s="50"/>
      <c r="H79" s="53" t="s">
        <v>11</v>
      </c>
      <c r="I79" s="53" t="s">
        <v>11</v>
      </c>
    </row>
    <row r="80" spans="1:25" ht="12.75" x14ac:dyDescent="0.2">
      <c r="A80" s="52" t="s">
        <v>48</v>
      </c>
      <c r="B80" s="52" t="s">
        <v>49</v>
      </c>
      <c r="C80" s="50"/>
      <c r="D80" s="50"/>
      <c r="E80" s="50"/>
      <c r="F80" s="50"/>
      <c r="G80" s="50"/>
      <c r="H80" s="53" t="s">
        <v>11</v>
      </c>
      <c r="I80" s="53" t="s">
        <v>11</v>
      </c>
    </row>
    <row r="81" spans="1:9" ht="12.75" x14ac:dyDescent="0.2">
      <c r="A81" s="52" t="s">
        <v>49</v>
      </c>
      <c r="B81" s="52" t="s">
        <v>50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50</v>
      </c>
      <c r="B82" s="52" t="s">
        <v>51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51</v>
      </c>
      <c r="B83" s="52" t="s">
        <v>52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52</v>
      </c>
      <c r="B84" s="52" t="s">
        <v>53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53</v>
      </c>
      <c r="B85" s="52" t="s">
        <v>54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54</v>
      </c>
      <c r="B86" s="52" t="s">
        <v>55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55</v>
      </c>
      <c r="B87" s="52" t="s">
        <v>56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56</v>
      </c>
      <c r="B88" s="52" t="s">
        <v>57</v>
      </c>
      <c r="C88" s="53" t="s">
        <v>11</v>
      </c>
      <c r="D88" s="53" t="s">
        <v>11</v>
      </c>
      <c r="E88" s="53" t="s">
        <v>11</v>
      </c>
      <c r="F88" s="53" t="s">
        <v>11</v>
      </c>
      <c r="G88" s="53" t="s">
        <v>11</v>
      </c>
      <c r="H88" s="53" t="s">
        <v>11</v>
      </c>
      <c r="I88" s="53" t="s">
        <v>11</v>
      </c>
    </row>
    <row r="89" spans="1:9" ht="12.75" x14ac:dyDescent="0.2">
      <c r="A89" s="52" t="s">
        <v>57</v>
      </c>
      <c r="B89" s="52" t="s">
        <v>58</v>
      </c>
      <c r="C89" s="53" t="s">
        <v>11</v>
      </c>
      <c r="D89" s="53" t="s">
        <v>11</v>
      </c>
      <c r="E89" s="53" t="s">
        <v>11</v>
      </c>
      <c r="F89" s="53" t="s">
        <v>11</v>
      </c>
      <c r="G89" s="53" t="s">
        <v>11</v>
      </c>
      <c r="H89" s="53" t="s">
        <v>11</v>
      </c>
      <c r="I89" s="53" t="s">
        <v>11</v>
      </c>
    </row>
    <row r="90" spans="1:9" ht="12.75" x14ac:dyDescent="0.2">
      <c r="A90" s="52" t="s">
        <v>58</v>
      </c>
      <c r="B90" s="52" t="s">
        <v>59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59</v>
      </c>
      <c r="B91" s="52" t="s">
        <v>60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60</v>
      </c>
      <c r="B92" s="52" t="s">
        <v>61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61</v>
      </c>
      <c r="B93" s="52" t="s">
        <v>62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62</v>
      </c>
      <c r="B94" s="52" t="s">
        <v>63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63</v>
      </c>
      <c r="B95" s="52" t="s">
        <v>64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64</v>
      </c>
      <c r="B96" s="52" t="s">
        <v>65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0"/>
      <c r="I96" s="53" t="s">
        <v>11</v>
      </c>
    </row>
    <row r="97" spans="1:25" ht="12.75" x14ac:dyDescent="0.2">
      <c r="A97" s="52" t="s">
        <v>65</v>
      </c>
      <c r="B97" s="52" t="s">
        <v>66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0"/>
      <c r="I97" s="53" t="s">
        <v>11</v>
      </c>
    </row>
    <row r="98" spans="1:25" ht="12.75" x14ac:dyDescent="0.2">
      <c r="A98" s="52" t="s">
        <v>66</v>
      </c>
      <c r="B98" s="52" t="s">
        <v>67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0"/>
    </row>
    <row r="99" spans="1:25" ht="12.75" x14ac:dyDescent="0.2">
      <c r="A99" s="52" t="s">
        <v>67</v>
      </c>
      <c r="B99" s="52" t="s">
        <v>68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0"/>
    </row>
    <row r="100" spans="1:25" ht="12.75" x14ac:dyDescent="0.2">
      <c r="A100" s="52" t="s">
        <v>68</v>
      </c>
      <c r="B100" s="52" t="s">
        <v>69</v>
      </c>
      <c r="C100" s="50"/>
      <c r="D100" s="50"/>
      <c r="E100" s="50"/>
      <c r="F100" s="50"/>
      <c r="G100" s="50"/>
      <c r="H100" s="50"/>
      <c r="I100" s="50"/>
    </row>
    <row r="101" spans="1:25" ht="12.75" x14ac:dyDescent="0.2">
      <c r="A101" s="52" t="s">
        <v>69</v>
      </c>
      <c r="B101" s="52" t="s">
        <v>70</v>
      </c>
      <c r="C101" s="50"/>
      <c r="D101" s="50"/>
      <c r="E101" s="50"/>
      <c r="F101" s="50"/>
      <c r="G101" s="50"/>
      <c r="H101" s="50"/>
      <c r="I101" s="50"/>
    </row>
    <row r="103" spans="1:25" ht="22.5" customHeight="1" x14ac:dyDescent="0.25">
      <c r="A103" s="68" t="s">
        <v>305</v>
      </c>
      <c r="B103" s="69"/>
      <c r="C103" s="69"/>
      <c r="D103" s="69"/>
      <c r="E103" s="69"/>
      <c r="F103" s="69"/>
      <c r="G103" s="69"/>
      <c r="H103" s="69"/>
      <c r="I103" s="7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 x14ac:dyDescent="0.2">
      <c r="A104" s="48" t="s">
        <v>30</v>
      </c>
      <c r="B104" s="48" t="s">
        <v>31</v>
      </c>
      <c r="C104" s="48" t="s">
        <v>32</v>
      </c>
      <c r="D104" s="48" t="s">
        <v>33</v>
      </c>
      <c r="E104" s="48" t="s">
        <v>34</v>
      </c>
      <c r="F104" s="48" t="s">
        <v>35</v>
      </c>
      <c r="G104" s="48" t="s">
        <v>36</v>
      </c>
      <c r="H104" s="48" t="s">
        <v>37</v>
      </c>
      <c r="I104" s="48" t="s">
        <v>38</v>
      </c>
      <c r="K104" s="38" t="s">
        <v>39</v>
      </c>
      <c r="L104" s="42">
        <v>50</v>
      </c>
    </row>
    <row r="105" spans="1:25" ht="12.75" x14ac:dyDescent="0.2">
      <c r="A105" s="49" t="s">
        <v>40</v>
      </c>
      <c r="B105" s="49" t="s">
        <v>41</v>
      </c>
      <c r="C105" s="50"/>
      <c r="D105" s="50"/>
      <c r="E105" s="50"/>
      <c r="F105" s="50"/>
      <c r="G105" s="50"/>
      <c r="H105" s="50"/>
      <c r="I105" s="50"/>
      <c r="K105" s="38" t="s">
        <v>0</v>
      </c>
      <c r="L105" s="57" t="s">
        <v>10</v>
      </c>
    </row>
    <row r="106" spans="1:25" ht="12.75" x14ac:dyDescent="0.2">
      <c r="A106" s="49" t="s">
        <v>41</v>
      </c>
      <c r="B106" s="52" t="s">
        <v>42</v>
      </c>
      <c r="C106" s="50"/>
      <c r="D106" s="50"/>
      <c r="E106" s="50"/>
      <c r="F106" s="50"/>
      <c r="G106" s="50"/>
      <c r="H106" s="50"/>
      <c r="I106" s="50"/>
      <c r="K106" s="38" t="s">
        <v>5</v>
      </c>
      <c r="L106" s="57" t="s">
        <v>16</v>
      </c>
    </row>
    <row r="107" spans="1:25" ht="12.75" x14ac:dyDescent="0.2">
      <c r="A107" s="52" t="s">
        <v>42</v>
      </c>
      <c r="B107" s="52" t="s">
        <v>43</v>
      </c>
      <c r="C107" s="50"/>
      <c r="D107" s="50"/>
      <c r="E107" s="50"/>
      <c r="F107" s="50"/>
      <c r="G107" s="50"/>
      <c r="H107" s="53" t="s">
        <v>11</v>
      </c>
      <c r="I107" s="50"/>
      <c r="K107" s="38" t="s">
        <v>6</v>
      </c>
      <c r="L107" s="54" t="s">
        <v>20</v>
      </c>
    </row>
    <row r="108" spans="1:25" ht="12.75" x14ac:dyDescent="0.2">
      <c r="A108" s="52" t="s">
        <v>43</v>
      </c>
      <c r="B108" s="52" t="s">
        <v>44</v>
      </c>
      <c r="C108" s="50"/>
      <c r="D108" s="50"/>
      <c r="E108" s="50"/>
      <c r="F108" s="50"/>
      <c r="G108" s="50"/>
      <c r="H108" s="53" t="s">
        <v>11</v>
      </c>
      <c r="I108" s="50"/>
      <c r="K108" s="38" t="s">
        <v>45</v>
      </c>
      <c r="L108" s="42">
        <f>VLOOKUP(L105,Parametere!$A$2:$B$5,2,FALSE)*VLOOKUP(L106,Parametere!$A$8:$B$9,2,FALSE)*VLOOKUP(L107,Parametere!$A$12:$B$14,2,FALSE)</f>
        <v>0.25</v>
      </c>
    </row>
    <row r="109" spans="1:25" ht="12.75" x14ac:dyDescent="0.2">
      <c r="A109" s="52" t="s">
        <v>44</v>
      </c>
      <c r="B109" s="52" t="s">
        <v>46</v>
      </c>
      <c r="C109" s="50"/>
      <c r="D109" s="50"/>
      <c r="E109" s="50"/>
      <c r="F109" s="50"/>
      <c r="G109" s="50"/>
      <c r="H109" s="53" t="s">
        <v>11</v>
      </c>
      <c r="I109" s="53" t="s">
        <v>11</v>
      </c>
      <c r="K109" s="55" t="s">
        <v>47</v>
      </c>
      <c r="L109" s="56">
        <f>L104*L108</f>
        <v>12.5</v>
      </c>
    </row>
    <row r="110" spans="1:25" ht="12.75" x14ac:dyDescent="0.2">
      <c r="A110" s="52" t="s">
        <v>46</v>
      </c>
      <c r="B110" s="52" t="s">
        <v>48</v>
      </c>
      <c r="C110" s="50"/>
      <c r="D110" s="50"/>
      <c r="E110" s="50"/>
      <c r="F110" s="50"/>
      <c r="G110" s="50"/>
      <c r="H110" s="53" t="s">
        <v>11</v>
      </c>
      <c r="I110" s="53" t="s">
        <v>11</v>
      </c>
    </row>
    <row r="111" spans="1:25" ht="12.75" x14ac:dyDescent="0.2">
      <c r="A111" s="52" t="s">
        <v>48</v>
      </c>
      <c r="B111" s="52" t="s">
        <v>49</v>
      </c>
      <c r="C111" s="50"/>
      <c r="D111" s="50"/>
      <c r="E111" s="50"/>
      <c r="F111" s="50"/>
      <c r="G111" s="50"/>
      <c r="H111" s="53" t="s">
        <v>11</v>
      </c>
      <c r="I111" s="53" t="s">
        <v>11</v>
      </c>
    </row>
    <row r="112" spans="1:25" ht="12.75" x14ac:dyDescent="0.2">
      <c r="A112" s="52" t="s">
        <v>49</v>
      </c>
      <c r="B112" s="52" t="s">
        <v>50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50</v>
      </c>
      <c r="B113" s="52" t="s">
        <v>51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51</v>
      </c>
      <c r="B114" s="52" t="s">
        <v>52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52</v>
      </c>
      <c r="B115" s="52" t="s">
        <v>53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53</v>
      </c>
      <c r="B116" s="52" t="s">
        <v>54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54</v>
      </c>
      <c r="B117" s="52" t="s">
        <v>55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55</v>
      </c>
      <c r="B118" s="52" t="s">
        <v>56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56</v>
      </c>
      <c r="B119" s="52" t="s">
        <v>57</v>
      </c>
      <c r="C119" s="53" t="s">
        <v>11</v>
      </c>
      <c r="D119" s="53" t="s">
        <v>11</v>
      </c>
      <c r="E119" s="53" t="s">
        <v>11</v>
      </c>
      <c r="F119" s="53" t="s">
        <v>11</v>
      </c>
      <c r="G119" s="53" t="s">
        <v>11</v>
      </c>
      <c r="H119" s="53" t="s">
        <v>11</v>
      </c>
      <c r="I119" s="53" t="s">
        <v>11</v>
      </c>
    </row>
    <row r="120" spans="1:9" ht="12.75" x14ac:dyDescent="0.2">
      <c r="A120" s="52" t="s">
        <v>57</v>
      </c>
      <c r="B120" s="52" t="s">
        <v>58</v>
      </c>
      <c r="C120" s="53" t="s">
        <v>11</v>
      </c>
      <c r="D120" s="53" t="s">
        <v>11</v>
      </c>
      <c r="E120" s="53" t="s">
        <v>11</v>
      </c>
      <c r="F120" s="53" t="s">
        <v>11</v>
      </c>
      <c r="G120" s="53" t="s">
        <v>11</v>
      </c>
      <c r="H120" s="53" t="s">
        <v>11</v>
      </c>
      <c r="I120" s="53" t="s">
        <v>11</v>
      </c>
    </row>
    <row r="121" spans="1:9" ht="12.75" x14ac:dyDescent="0.2">
      <c r="A121" s="52" t="s">
        <v>58</v>
      </c>
      <c r="B121" s="52" t="s">
        <v>59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59</v>
      </c>
      <c r="B122" s="52" t="s">
        <v>60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60</v>
      </c>
      <c r="B123" s="52" t="s">
        <v>61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61</v>
      </c>
      <c r="B124" s="52" t="s">
        <v>62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62</v>
      </c>
      <c r="B125" s="52" t="s">
        <v>63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63</v>
      </c>
      <c r="B126" s="52" t="s">
        <v>64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64</v>
      </c>
      <c r="B127" s="52" t="s">
        <v>65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0"/>
      <c r="I127" s="53" t="s">
        <v>11</v>
      </c>
    </row>
    <row r="128" spans="1:9" ht="12.75" x14ac:dyDescent="0.2">
      <c r="A128" s="52" t="s">
        <v>65</v>
      </c>
      <c r="B128" s="52" t="s">
        <v>66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0"/>
      <c r="I128" s="53" t="s">
        <v>11</v>
      </c>
    </row>
    <row r="129" spans="1:25" ht="12.75" x14ac:dyDescent="0.2">
      <c r="A129" s="52" t="s">
        <v>66</v>
      </c>
      <c r="B129" s="52" t="s">
        <v>67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0"/>
    </row>
    <row r="130" spans="1:25" ht="12.75" x14ac:dyDescent="0.2">
      <c r="A130" s="52" t="s">
        <v>67</v>
      </c>
      <c r="B130" s="52" t="s">
        <v>68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0"/>
    </row>
    <row r="131" spans="1:25" ht="12.75" x14ac:dyDescent="0.2">
      <c r="A131" s="52" t="s">
        <v>68</v>
      </c>
      <c r="B131" s="52" t="s">
        <v>69</v>
      </c>
      <c r="C131" s="50"/>
      <c r="D131" s="50"/>
      <c r="E131" s="50"/>
      <c r="F131" s="50"/>
      <c r="G131" s="50"/>
      <c r="H131" s="50"/>
      <c r="I131" s="50"/>
    </row>
    <row r="132" spans="1:25" ht="12.75" x14ac:dyDescent="0.2">
      <c r="A132" s="52" t="s">
        <v>69</v>
      </c>
      <c r="B132" s="52" t="s">
        <v>70</v>
      </c>
      <c r="C132" s="50"/>
      <c r="D132" s="50"/>
      <c r="E132" s="50"/>
      <c r="F132" s="50"/>
      <c r="G132" s="50"/>
      <c r="H132" s="50"/>
      <c r="I132" s="50"/>
    </row>
    <row r="134" spans="1:25" ht="22.5" customHeight="1" x14ac:dyDescent="0.25">
      <c r="A134" s="68" t="s">
        <v>307</v>
      </c>
      <c r="B134" s="69"/>
      <c r="C134" s="69"/>
      <c r="D134" s="69"/>
      <c r="E134" s="69"/>
      <c r="F134" s="69"/>
      <c r="G134" s="69"/>
      <c r="H134" s="69"/>
      <c r="I134" s="70"/>
      <c r="J134" s="47"/>
      <c r="K134" s="47"/>
      <c r="L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 ht="12.75" x14ac:dyDescent="0.2">
      <c r="A135" s="48" t="s">
        <v>30</v>
      </c>
      <c r="B135" s="48" t="s">
        <v>31</v>
      </c>
      <c r="C135" s="48" t="s">
        <v>32</v>
      </c>
      <c r="D135" s="48" t="s">
        <v>33</v>
      </c>
      <c r="E135" s="48" t="s">
        <v>34</v>
      </c>
      <c r="F135" s="48" t="s">
        <v>35</v>
      </c>
      <c r="G135" s="48" t="s">
        <v>36</v>
      </c>
      <c r="H135" s="48" t="s">
        <v>37</v>
      </c>
      <c r="I135" s="48" t="s">
        <v>38</v>
      </c>
      <c r="K135" s="38" t="s">
        <v>39</v>
      </c>
      <c r="L135" s="42">
        <v>50</v>
      </c>
    </row>
    <row r="136" spans="1:25" ht="12.75" x14ac:dyDescent="0.2">
      <c r="A136" s="49" t="s">
        <v>40</v>
      </c>
      <c r="B136" s="49" t="s">
        <v>41</v>
      </c>
      <c r="C136" s="50"/>
      <c r="D136" s="50"/>
      <c r="E136" s="50"/>
      <c r="F136" s="50"/>
      <c r="G136" s="50"/>
      <c r="H136" s="50"/>
      <c r="I136" s="50"/>
      <c r="K136" s="38" t="s">
        <v>0</v>
      </c>
      <c r="L136" s="57" t="s">
        <v>14</v>
      </c>
    </row>
    <row r="137" spans="1:25" ht="12.75" x14ac:dyDescent="0.2">
      <c r="A137" s="49" t="s">
        <v>41</v>
      </c>
      <c r="B137" s="52" t="s">
        <v>42</v>
      </c>
      <c r="C137" s="50"/>
      <c r="D137" s="50"/>
      <c r="E137" s="50"/>
      <c r="F137" s="50"/>
      <c r="G137" s="50"/>
      <c r="H137" s="50"/>
      <c r="I137" s="50"/>
      <c r="K137" s="38" t="s">
        <v>5</v>
      </c>
      <c r="L137" s="57" t="s">
        <v>16</v>
      </c>
    </row>
    <row r="138" spans="1:25" ht="12.75" x14ac:dyDescent="0.2">
      <c r="A138" s="52" t="s">
        <v>42</v>
      </c>
      <c r="B138" s="52" t="s">
        <v>43</v>
      </c>
      <c r="C138" s="50"/>
      <c r="D138" s="50"/>
      <c r="E138" s="50"/>
      <c r="F138" s="50"/>
      <c r="G138" s="50"/>
      <c r="H138" s="53" t="s">
        <v>11</v>
      </c>
      <c r="I138" s="50"/>
      <c r="K138" s="38" t="s">
        <v>6</v>
      </c>
      <c r="L138" s="54" t="s">
        <v>20</v>
      </c>
    </row>
    <row r="139" spans="1:25" ht="12.75" x14ac:dyDescent="0.2">
      <c r="A139" s="52" t="s">
        <v>43</v>
      </c>
      <c r="B139" s="52" t="s">
        <v>44</v>
      </c>
      <c r="C139" s="50"/>
      <c r="D139" s="50"/>
      <c r="E139" s="50"/>
      <c r="F139" s="50"/>
      <c r="G139" s="50"/>
      <c r="H139" s="53" t="s">
        <v>11</v>
      </c>
      <c r="I139" s="50"/>
      <c r="K139" s="38" t="s">
        <v>45</v>
      </c>
      <c r="L139" s="42">
        <f>VLOOKUP(L136,Parametere!$A$2:$B$5,2,FALSE)*VLOOKUP(L137,Parametere!$A$8:$B$9,2,FALSE)*VLOOKUP(L138,Parametere!$A$12:$B$14,2,FALSE)</f>
        <v>0.125</v>
      </c>
    </row>
    <row r="140" spans="1:25" ht="12.75" x14ac:dyDescent="0.2">
      <c r="A140" s="52" t="s">
        <v>44</v>
      </c>
      <c r="B140" s="52" t="s">
        <v>46</v>
      </c>
      <c r="C140" s="50"/>
      <c r="D140" s="50"/>
      <c r="E140" s="50"/>
      <c r="F140" s="50"/>
      <c r="G140" s="50"/>
      <c r="H140" s="53" t="s">
        <v>11</v>
      </c>
      <c r="I140" s="53" t="s">
        <v>11</v>
      </c>
      <c r="K140" s="55" t="s">
        <v>47</v>
      </c>
      <c r="L140" s="56">
        <f>L135*L139</f>
        <v>6.25</v>
      </c>
    </row>
    <row r="141" spans="1:25" ht="12.75" x14ac:dyDescent="0.2">
      <c r="A141" s="52" t="s">
        <v>46</v>
      </c>
      <c r="B141" s="52" t="s">
        <v>48</v>
      </c>
      <c r="C141" s="50"/>
      <c r="D141" s="50"/>
      <c r="E141" s="50"/>
      <c r="F141" s="50"/>
      <c r="G141" s="50"/>
      <c r="H141" s="53" t="s">
        <v>11</v>
      </c>
      <c r="I141" s="53" t="s">
        <v>11</v>
      </c>
    </row>
    <row r="142" spans="1:25" ht="12.75" x14ac:dyDescent="0.2">
      <c r="A142" s="52" t="s">
        <v>48</v>
      </c>
      <c r="B142" s="52" t="s">
        <v>49</v>
      </c>
      <c r="C142" s="50"/>
      <c r="D142" s="50"/>
      <c r="E142" s="50"/>
      <c r="F142" s="50"/>
      <c r="G142" s="50"/>
      <c r="H142" s="53" t="s">
        <v>11</v>
      </c>
      <c r="I142" s="53" t="s">
        <v>11</v>
      </c>
    </row>
    <row r="143" spans="1:25" ht="12.75" x14ac:dyDescent="0.2">
      <c r="A143" s="52" t="s">
        <v>49</v>
      </c>
      <c r="B143" s="52" t="s">
        <v>50</v>
      </c>
      <c r="C143" s="50"/>
      <c r="D143" s="50"/>
      <c r="E143" s="50"/>
      <c r="F143" s="50"/>
      <c r="G143" s="50"/>
      <c r="H143" s="53" t="s">
        <v>11</v>
      </c>
      <c r="I143" s="53" t="s">
        <v>11</v>
      </c>
    </row>
    <row r="144" spans="1:25" ht="12.75" x14ac:dyDescent="0.2">
      <c r="A144" s="52" t="s">
        <v>50</v>
      </c>
      <c r="B144" s="52" t="s">
        <v>51</v>
      </c>
      <c r="C144" s="50"/>
      <c r="D144" s="50"/>
      <c r="E144" s="50"/>
      <c r="F144" s="50"/>
      <c r="G144" s="50"/>
      <c r="H144" s="53" t="s">
        <v>11</v>
      </c>
      <c r="I144" s="53" t="s">
        <v>11</v>
      </c>
    </row>
    <row r="145" spans="1:9" ht="12.75" x14ac:dyDescent="0.2">
      <c r="A145" s="52" t="s">
        <v>51</v>
      </c>
      <c r="B145" s="52" t="s">
        <v>52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52</v>
      </c>
      <c r="B146" s="52" t="s">
        <v>53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53</v>
      </c>
      <c r="B147" s="52" t="s">
        <v>54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54</v>
      </c>
      <c r="B148" s="52" t="s">
        <v>55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55</v>
      </c>
      <c r="B149" s="52" t="s">
        <v>56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56</v>
      </c>
      <c r="B150" s="52" t="s">
        <v>57</v>
      </c>
      <c r="C150" s="53" t="s">
        <v>11</v>
      </c>
      <c r="D150" s="53" t="s">
        <v>11</v>
      </c>
      <c r="E150" s="53" t="s">
        <v>11</v>
      </c>
      <c r="F150" s="53" t="s">
        <v>11</v>
      </c>
      <c r="G150" s="53" t="s">
        <v>11</v>
      </c>
      <c r="H150" s="53" t="s">
        <v>11</v>
      </c>
      <c r="I150" s="53" t="s">
        <v>11</v>
      </c>
    </row>
    <row r="151" spans="1:9" ht="12.75" x14ac:dyDescent="0.2">
      <c r="A151" s="52" t="s">
        <v>57</v>
      </c>
      <c r="B151" s="52" t="s">
        <v>58</v>
      </c>
      <c r="C151" s="53" t="s">
        <v>11</v>
      </c>
      <c r="D151" s="53" t="s">
        <v>11</v>
      </c>
      <c r="E151" s="53" t="s">
        <v>11</v>
      </c>
      <c r="F151" s="53" t="s">
        <v>11</v>
      </c>
      <c r="G151" s="53" t="s">
        <v>11</v>
      </c>
      <c r="H151" s="53" t="s">
        <v>11</v>
      </c>
      <c r="I151" s="53" t="s">
        <v>11</v>
      </c>
    </row>
    <row r="152" spans="1:9" ht="12.75" x14ac:dyDescent="0.2">
      <c r="A152" s="52" t="s">
        <v>58</v>
      </c>
      <c r="B152" s="52" t="s">
        <v>59</v>
      </c>
      <c r="C152" s="53" t="s">
        <v>11</v>
      </c>
      <c r="D152" s="53" t="s">
        <v>11</v>
      </c>
      <c r="E152" s="53" t="s">
        <v>11</v>
      </c>
      <c r="F152" s="53" t="s">
        <v>11</v>
      </c>
      <c r="G152" s="53" t="s">
        <v>11</v>
      </c>
      <c r="H152" s="53" t="s">
        <v>11</v>
      </c>
      <c r="I152" s="53" t="s">
        <v>11</v>
      </c>
    </row>
    <row r="153" spans="1:9" ht="12.75" x14ac:dyDescent="0.2">
      <c r="A153" s="52" t="s">
        <v>59</v>
      </c>
      <c r="B153" s="52" t="s">
        <v>60</v>
      </c>
      <c r="C153" s="53" t="s">
        <v>11</v>
      </c>
      <c r="D153" s="53" t="s">
        <v>11</v>
      </c>
      <c r="E153" s="53" t="s">
        <v>11</v>
      </c>
      <c r="F153" s="53" t="s">
        <v>11</v>
      </c>
      <c r="G153" s="53" t="s">
        <v>11</v>
      </c>
      <c r="H153" s="53" t="s">
        <v>11</v>
      </c>
      <c r="I153" s="53" t="s">
        <v>11</v>
      </c>
    </row>
    <row r="154" spans="1:9" ht="12.75" x14ac:dyDescent="0.2">
      <c r="A154" s="52" t="s">
        <v>60</v>
      </c>
      <c r="B154" s="52" t="s">
        <v>61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61</v>
      </c>
      <c r="B155" s="52" t="s">
        <v>62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62</v>
      </c>
      <c r="B156" s="52" t="s">
        <v>63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63</v>
      </c>
      <c r="B157" s="52" t="s">
        <v>64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64</v>
      </c>
      <c r="B158" s="52" t="s">
        <v>65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0"/>
      <c r="I158" s="53" t="s">
        <v>11</v>
      </c>
    </row>
    <row r="159" spans="1:9" ht="12.75" x14ac:dyDescent="0.2">
      <c r="A159" s="52" t="s">
        <v>65</v>
      </c>
      <c r="B159" s="52" t="s">
        <v>66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0"/>
      <c r="I159" s="53" t="s">
        <v>11</v>
      </c>
    </row>
    <row r="160" spans="1:9" ht="12.75" x14ac:dyDescent="0.2">
      <c r="A160" s="52" t="s">
        <v>66</v>
      </c>
      <c r="B160" s="52" t="s">
        <v>67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0"/>
      <c r="I160" s="50"/>
    </row>
    <row r="161" spans="1:25" ht="12.75" x14ac:dyDescent="0.2">
      <c r="A161" s="52" t="s">
        <v>67</v>
      </c>
      <c r="B161" s="52" t="s">
        <v>68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0"/>
      <c r="I161" s="50"/>
    </row>
    <row r="162" spans="1:25" ht="12.75" x14ac:dyDescent="0.2">
      <c r="A162" s="52" t="s">
        <v>68</v>
      </c>
      <c r="B162" s="52" t="s">
        <v>69</v>
      </c>
      <c r="C162" s="50"/>
      <c r="D162" s="50"/>
      <c r="E162" s="50"/>
      <c r="F162" s="50"/>
      <c r="G162" s="50"/>
      <c r="H162" s="50"/>
      <c r="I162" s="50"/>
    </row>
    <row r="163" spans="1:25" ht="12.75" x14ac:dyDescent="0.2">
      <c r="A163" s="52" t="s">
        <v>69</v>
      </c>
      <c r="B163" s="52" t="s">
        <v>70</v>
      </c>
      <c r="C163" s="50"/>
      <c r="D163" s="50"/>
      <c r="E163" s="50"/>
      <c r="F163" s="50"/>
      <c r="G163" s="50"/>
      <c r="H163" s="50"/>
      <c r="I163" s="50"/>
    </row>
    <row r="165" spans="1:25" ht="22.5" customHeight="1" x14ac:dyDescent="0.2"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96" spans="13:25" ht="22.5" customHeight="1" x14ac:dyDescent="0.2"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227" spans="13:25" ht="22.5" customHeight="1" x14ac:dyDescent="0.2"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58" spans="13:25" ht="22.5" customHeight="1" x14ac:dyDescent="0.2"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</sheetData>
  <mergeCells count="13">
    <mergeCell ref="A134:I134"/>
    <mergeCell ref="A1:Q1"/>
    <mergeCell ref="A3:C3"/>
    <mergeCell ref="A4:C4"/>
    <mergeCell ref="A5:C5"/>
    <mergeCell ref="A6:C6"/>
    <mergeCell ref="A7:C7"/>
    <mergeCell ref="A8:C8"/>
    <mergeCell ref="A9:C9"/>
    <mergeCell ref="A10:I10"/>
    <mergeCell ref="A41:I41"/>
    <mergeCell ref="A72:I72"/>
    <mergeCell ref="A103:I103"/>
  </mergeCells>
  <conditionalFormatting sqref="G3:G8">
    <cfRule type="cellIs" dxfId="219" priority="1" operator="greaterThan">
      <formula>0</formula>
    </cfRule>
  </conditionalFormatting>
  <conditionalFormatting sqref="H3:H8">
    <cfRule type="cellIs" dxfId="218" priority="2" operator="greaterThan">
      <formula>0</formula>
    </cfRule>
  </conditionalFormatting>
  <conditionalFormatting sqref="I3:I8">
    <cfRule type="cellIs" dxfId="217" priority="3" operator="greaterThan">
      <formula>0</formula>
    </cfRule>
  </conditionalFormatting>
  <conditionalFormatting sqref="J3:J8">
    <cfRule type="cellIs" dxfId="216" priority="4" operator="greaterThan">
      <formula>0</formula>
    </cfRule>
  </conditionalFormatting>
  <conditionalFormatting sqref="K3:K8">
    <cfRule type="cellIs" dxfId="215" priority="5" operator="greaterThan">
      <formula>0</formula>
    </cfRule>
  </conditionalFormatting>
  <conditionalFormatting sqref="L3:L8">
    <cfRule type="cellIs" dxfId="214" priority="6" operator="greaterThan">
      <formula>0</formula>
    </cfRule>
  </conditionalFormatting>
  <conditionalFormatting sqref="M3:M8">
    <cfRule type="cellIs" dxfId="213" priority="7" operator="greaterThan">
      <formula>0</formula>
    </cfRule>
  </conditionalFormatting>
  <conditionalFormatting sqref="N3:N8">
    <cfRule type="cellIs" dxfId="212" priority="8" operator="greaterThan">
      <formula>0</formula>
    </cfRule>
  </conditionalFormatting>
  <conditionalFormatting sqref="O3:O8">
    <cfRule type="cellIs" dxfId="211" priority="9" operator="greaterThan">
      <formula>0</formula>
    </cfRule>
  </conditionalFormatting>
  <conditionalFormatting sqref="P3:P8">
    <cfRule type="cellIs" dxfId="210" priority="10" operator="greaterThan">
      <formula>0</formula>
    </cfRule>
  </conditionalFormatting>
  <conditionalFormatting sqref="Q3:Q8">
    <cfRule type="cellIs" dxfId="209" priority="11" operator="greaterThan">
      <formula>0</formula>
    </cfRule>
  </conditionalFormatting>
  <conditionalFormatting sqref="C12:I39 C43:I70 C74:I101 C105:I132 C136:I163">
    <cfRule type="cellIs" dxfId="208" priority="12" operator="equal">
      <formula>"Am. fotball"</formula>
    </cfRule>
  </conditionalFormatting>
  <conditionalFormatting sqref="C12:I39 C43:I70 C74:I101 C105:I132 C136:I163">
    <cfRule type="containsText" dxfId="207" priority="13" operator="containsText" text="Baseball">
      <formula>NOT(ISERROR(SEARCH(("Baseball"),(C12))))</formula>
    </cfRule>
  </conditionalFormatting>
  <conditionalFormatting sqref="C12:I39 C43:I70 C74:I101 C105:I132 C136:I163">
    <cfRule type="cellIs" dxfId="206" priority="14" operator="equal">
      <formula>"Cricket"</formula>
    </cfRule>
  </conditionalFormatting>
  <conditionalFormatting sqref="C12:I39 C43:I70 C74:I101 C105:I132 C136:I163">
    <cfRule type="cellIs" dxfId="205" priority="15" operator="equal">
      <formula>"Fotball"</formula>
    </cfRule>
  </conditionalFormatting>
  <conditionalFormatting sqref="C12:I39 C43:I70 C74:I101 C105:I132 C136:I163">
    <cfRule type="cellIs" dxfId="204" priority="16" operator="equal">
      <formula>"Friidrett"</formula>
    </cfRule>
  </conditionalFormatting>
  <conditionalFormatting sqref="C12:I39 C43:I70 C74:I101 C105:I132 C136:I163">
    <cfRule type="cellIs" dxfId="203" priority="17" operator="equal">
      <formula>"Lacrosse"</formula>
    </cfRule>
  </conditionalFormatting>
  <conditionalFormatting sqref="C12:I39 C43:I70 C74:I101 C105:I132 C136:I163">
    <cfRule type="cellIs" dxfId="202" priority="18" operator="equal">
      <formula>"Landhockey"</formula>
    </cfRule>
  </conditionalFormatting>
  <conditionalFormatting sqref="C12:I39 C43:I70 C74:I101 C105:I132 C136:I163">
    <cfRule type="cellIs" dxfId="201" priority="19" operator="equal">
      <formula>"Rugby"</formula>
    </cfRule>
  </conditionalFormatting>
  <conditionalFormatting sqref="C12:I39 C43:I70 C74:I101 C105:I132 C136:I163">
    <cfRule type="cellIs" dxfId="200" priority="20" operator="equal">
      <formula>"Tennis"</formula>
    </cfRule>
  </conditionalFormatting>
  <conditionalFormatting sqref="C12:I39 C43:I70 C74:I101 C105:I132 C136:I163">
    <cfRule type="cellIs" dxfId="199" priority="21" operator="equal">
      <formula>"OBIK"</formula>
    </cfRule>
  </conditionalFormatting>
  <conditionalFormatting sqref="C12:I39 C43:I70 C74:I101 C105:I132 C136:I163">
    <cfRule type="containsText" dxfId="198" priority="22" operator="containsText" text="tiltak">
      <formula>NOT(ISERROR(SEARCH(("tiltak"),(C12))))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Tveita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12.5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Tveita G11</v>
      </c>
      <c r="B4" s="67"/>
      <c r="C4" s="67"/>
      <c r="D4" s="38" t="str">
        <f>L42</f>
        <v>11er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33.333333333333329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45.833333333333329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296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12.5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7" t="s">
        <v>298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0.66666666666666663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33.333333333333329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97" priority="1" operator="equal">
      <formula>"Am. fotball"</formula>
    </cfRule>
  </conditionalFormatting>
  <conditionalFormatting sqref="C11:I38 C42:I69">
    <cfRule type="containsText" dxfId="196" priority="2" operator="containsText" text="Baseball">
      <formula>NOT(ISERROR(SEARCH(("Baseball"),(C11))))</formula>
    </cfRule>
  </conditionalFormatting>
  <conditionalFormatting sqref="C11:I38 C42:I69">
    <cfRule type="cellIs" dxfId="195" priority="3" operator="equal">
      <formula>"Cricket"</formula>
    </cfRule>
  </conditionalFormatting>
  <conditionalFormatting sqref="C11:I38 C42:I69">
    <cfRule type="cellIs" dxfId="194" priority="4" operator="equal">
      <formula>"Fotball"</formula>
    </cfRule>
  </conditionalFormatting>
  <conditionalFormatting sqref="C11:I38 C42:I69">
    <cfRule type="cellIs" dxfId="193" priority="5" operator="equal">
      <formula>"Friidrett"</formula>
    </cfRule>
  </conditionalFormatting>
  <conditionalFormatting sqref="C11:I38 C42:I69">
    <cfRule type="cellIs" dxfId="192" priority="6" operator="equal">
      <formula>"Lacrosse"</formula>
    </cfRule>
  </conditionalFormatting>
  <conditionalFormatting sqref="C11:I38 C42:I69">
    <cfRule type="cellIs" dxfId="191" priority="7" operator="equal">
      <formula>"Landhockey"</formula>
    </cfRule>
  </conditionalFormatting>
  <conditionalFormatting sqref="C11:I38 C42:I69">
    <cfRule type="cellIs" dxfId="190" priority="8" operator="equal">
      <formula>"Rugby"</formula>
    </cfRule>
  </conditionalFormatting>
  <conditionalFormatting sqref="C11:I38 C42:I69">
    <cfRule type="cellIs" dxfId="189" priority="9" operator="equal">
      <formula>"Tennis"</formula>
    </cfRule>
  </conditionalFormatting>
  <conditionalFormatting sqref="C11:I38 C42:I69">
    <cfRule type="cellIs" dxfId="188" priority="10" operator="equal">
      <formula>"OBIK"</formula>
    </cfRule>
  </conditionalFormatting>
  <conditionalFormatting sqref="C11:I38 C42:I69">
    <cfRule type="containsText" dxfId="187" priority="11" operator="containsText" text="tiltak">
      <formula>NOT(ISERROR(SEARCH(("tiltak"),(C11))))</formula>
    </cfRule>
  </conditionalFormatting>
  <conditionalFormatting sqref="G3:G7">
    <cfRule type="cellIs" dxfId="186" priority="12" operator="greaterThan">
      <formula>0</formula>
    </cfRule>
  </conditionalFormatting>
  <conditionalFormatting sqref="H3:H7">
    <cfRule type="cellIs" dxfId="185" priority="13" operator="greaterThan">
      <formula>0</formula>
    </cfRule>
  </conditionalFormatting>
  <conditionalFormatting sqref="I3:I7">
    <cfRule type="cellIs" dxfId="184" priority="14" operator="greaterThan">
      <formula>0</formula>
    </cfRule>
  </conditionalFormatting>
  <conditionalFormatting sqref="J3:J7">
    <cfRule type="cellIs" dxfId="183" priority="15" operator="greaterThan">
      <formula>0</formula>
    </cfRule>
  </conditionalFormatting>
  <conditionalFormatting sqref="K3:K7">
    <cfRule type="cellIs" dxfId="182" priority="16" operator="greaterThan">
      <formula>0</formula>
    </cfRule>
  </conditionalFormatting>
  <conditionalFormatting sqref="L3:L7">
    <cfRule type="cellIs" dxfId="181" priority="17" operator="greaterThan">
      <formula>0</formula>
    </cfRule>
  </conditionalFormatting>
  <conditionalFormatting sqref="M3:M7">
    <cfRule type="cellIs" dxfId="180" priority="18" operator="greaterThan">
      <formula>0</formula>
    </cfRule>
  </conditionalFormatting>
  <conditionalFormatting sqref="N3:N7">
    <cfRule type="cellIs" dxfId="179" priority="19" operator="greaterThan">
      <formula>0</formula>
    </cfRule>
  </conditionalFormatting>
  <conditionalFormatting sqref="O3:O7">
    <cfRule type="cellIs" dxfId="178" priority="20" operator="greaterThan">
      <formula>0</formula>
    </cfRule>
  </conditionalFormatting>
  <conditionalFormatting sqref="P3:P7">
    <cfRule type="cellIs" dxfId="177" priority="21" operator="greaterThan">
      <formula>0</formula>
    </cfRule>
  </conditionalFormatting>
  <conditionalFormatting sqref="Q3:Q7">
    <cfRule type="cellIs" dxfId="176" priority="22" operator="greaterThan">
      <formula>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9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299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Tørteberg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Tørteberg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100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301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25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25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303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1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1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3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3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3" t="s">
        <v>11</v>
      </c>
      <c r="I46" s="53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3" t="s">
        <v>11</v>
      </c>
      <c r="I47" s="53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3" t="s">
        <v>11</v>
      </c>
      <c r="I48" s="53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3" t="s">
        <v>11</v>
      </c>
      <c r="I49" s="53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9" ht="12.75" x14ac:dyDescent="0.2">
      <c r="A56" s="52" t="s">
        <v>56</v>
      </c>
      <c r="B56" s="52" t="s">
        <v>57</v>
      </c>
      <c r="C56" s="53" t="s">
        <v>11</v>
      </c>
      <c r="D56" s="53" t="s">
        <v>11</v>
      </c>
      <c r="E56" s="53" t="s">
        <v>11</v>
      </c>
      <c r="F56" s="53" t="s">
        <v>11</v>
      </c>
      <c r="G56" s="53" t="s">
        <v>11</v>
      </c>
      <c r="H56" s="53" t="s">
        <v>11</v>
      </c>
      <c r="I56" s="53" t="s">
        <v>11</v>
      </c>
    </row>
    <row r="57" spans="1:9" ht="12.75" x14ac:dyDescent="0.2">
      <c r="A57" s="52" t="s">
        <v>57</v>
      </c>
      <c r="B57" s="52" t="s">
        <v>58</v>
      </c>
      <c r="C57" s="53" t="s">
        <v>11</v>
      </c>
      <c r="D57" s="53" t="s">
        <v>11</v>
      </c>
      <c r="E57" s="53" t="s">
        <v>11</v>
      </c>
      <c r="F57" s="53" t="s">
        <v>11</v>
      </c>
      <c r="G57" s="53" t="s">
        <v>11</v>
      </c>
      <c r="H57" s="53" t="s">
        <v>11</v>
      </c>
      <c r="I57" s="53" t="s">
        <v>11</v>
      </c>
    </row>
    <row r="58" spans="1:9" ht="12.75" x14ac:dyDescent="0.2">
      <c r="A58" s="52" t="s">
        <v>58</v>
      </c>
      <c r="B58" s="52" t="s">
        <v>59</v>
      </c>
      <c r="C58" s="53" t="s">
        <v>11</v>
      </c>
      <c r="D58" s="53" t="s">
        <v>11</v>
      </c>
      <c r="E58" s="53" t="s">
        <v>11</v>
      </c>
      <c r="F58" s="53" t="s">
        <v>11</v>
      </c>
      <c r="G58" s="53" t="s">
        <v>11</v>
      </c>
      <c r="H58" s="53" t="s">
        <v>11</v>
      </c>
      <c r="I58" s="53" t="s">
        <v>11</v>
      </c>
    </row>
    <row r="59" spans="1:9" ht="12.75" x14ac:dyDescent="0.2">
      <c r="A59" s="52" t="s">
        <v>59</v>
      </c>
      <c r="B59" s="52" t="s">
        <v>60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9" ht="12.75" x14ac:dyDescent="0.2">
      <c r="A60" s="52" t="s">
        <v>60</v>
      </c>
      <c r="B60" s="52" t="s">
        <v>61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9" ht="12.75" x14ac:dyDescent="0.2">
      <c r="A61" s="52" t="s">
        <v>61</v>
      </c>
      <c r="B61" s="52" t="s">
        <v>62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9" ht="12.75" x14ac:dyDescent="0.2">
      <c r="A62" s="52" t="s">
        <v>62</v>
      </c>
      <c r="B62" s="52" t="s">
        <v>63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9" ht="12.75" x14ac:dyDescent="0.2">
      <c r="A63" s="52" t="s">
        <v>63</v>
      </c>
      <c r="B63" s="52" t="s">
        <v>64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9" ht="12.75" x14ac:dyDescent="0.2">
      <c r="A64" s="52" t="s">
        <v>64</v>
      </c>
      <c r="B64" s="52" t="s">
        <v>65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0"/>
      <c r="I64" s="53" t="s">
        <v>11</v>
      </c>
    </row>
    <row r="65" spans="1:9" ht="12.75" x14ac:dyDescent="0.2">
      <c r="A65" s="52" t="s">
        <v>65</v>
      </c>
      <c r="B65" s="52" t="s">
        <v>66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0"/>
      <c r="I65" s="53" t="s">
        <v>11</v>
      </c>
    </row>
    <row r="66" spans="1:9" ht="12.75" x14ac:dyDescent="0.2">
      <c r="A66" s="52" t="s">
        <v>66</v>
      </c>
      <c r="B66" s="52" t="s">
        <v>67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0"/>
      <c r="I66" s="50"/>
    </row>
    <row r="67" spans="1:9" ht="12.75" x14ac:dyDescent="0.2">
      <c r="A67" s="52" t="s">
        <v>67</v>
      </c>
      <c r="B67" s="52" t="s">
        <v>68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0"/>
    </row>
    <row r="68" spans="1:9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9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75" priority="1" operator="equal">
      <formula>"Am. fotball"</formula>
    </cfRule>
  </conditionalFormatting>
  <conditionalFormatting sqref="C11:I38 C42:I69">
    <cfRule type="containsText" dxfId="174" priority="2" operator="containsText" text="Baseball">
      <formula>NOT(ISERROR(SEARCH(("Baseball"),(C11))))</formula>
    </cfRule>
  </conditionalFormatting>
  <conditionalFormatting sqref="C11:I38 C42:I69">
    <cfRule type="cellIs" dxfId="173" priority="3" operator="equal">
      <formula>"Cricket"</formula>
    </cfRule>
  </conditionalFormatting>
  <conditionalFormatting sqref="C11:I38 C42:I69">
    <cfRule type="cellIs" dxfId="172" priority="4" operator="equal">
      <formula>"Fotball"</formula>
    </cfRule>
  </conditionalFormatting>
  <conditionalFormatting sqref="C11:I38 C42:I69">
    <cfRule type="cellIs" dxfId="171" priority="5" operator="equal">
      <formula>"Friidrett"</formula>
    </cfRule>
  </conditionalFormatting>
  <conditionalFormatting sqref="C11:I38 C42:I69">
    <cfRule type="cellIs" dxfId="170" priority="6" operator="equal">
      <formula>"Lacrosse"</formula>
    </cfRule>
  </conditionalFormatting>
  <conditionalFormatting sqref="C11:I38 C42:I69">
    <cfRule type="cellIs" dxfId="169" priority="7" operator="equal">
      <formula>"Landhockey"</formula>
    </cfRule>
  </conditionalFormatting>
  <conditionalFormatting sqref="C11:I38 C42:I69">
    <cfRule type="cellIs" dxfId="168" priority="8" operator="equal">
      <formula>"Rugby"</formula>
    </cfRule>
  </conditionalFormatting>
  <conditionalFormatting sqref="C11:I38 C42:I69">
    <cfRule type="cellIs" dxfId="167" priority="9" operator="equal">
      <formula>"Tennis"</formula>
    </cfRule>
  </conditionalFormatting>
  <conditionalFormatting sqref="C11:I38 C42:I69">
    <cfRule type="cellIs" dxfId="166" priority="10" operator="equal">
      <formula>"OBIK"</formula>
    </cfRule>
  </conditionalFormatting>
  <conditionalFormatting sqref="C11:I38 C42:I69">
    <cfRule type="containsText" dxfId="165" priority="11" operator="containsText" text="tiltak">
      <formula>NOT(ISERROR(SEARCH(("tiltak"),(C11))))</formula>
    </cfRule>
  </conditionalFormatting>
  <conditionalFormatting sqref="G3:G7">
    <cfRule type="cellIs" dxfId="164" priority="12" operator="greaterThan">
      <formula>0</formula>
    </cfRule>
  </conditionalFormatting>
  <conditionalFormatting sqref="H3:H7">
    <cfRule type="cellIs" dxfId="163" priority="13" operator="greaterThan">
      <formula>0</formula>
    </cfRule>
  </conditionalFormatting>
  <conditionalFormatting sqref="I3:I7">
    <cfRule type="cellIs" dxfId="162" priority="14" operator="greaterThan">
      <formula>0</formula>
    </cfRule>
  </conditionalFormatting>
  <conditionalFormatting sqref="J3:J7">
    <cfRule type="cellIs" dxfId="161" priority="15" operator="greaterThan">
      <formula>0</formula>
    </cfRule>
  </conditionalFormatting>
  <conditionalFormatting sqref="K3:K7">
    <cfRule type="cellIs" dxfId="160" priority="16" operator="greaterThan">
      <formula>0</formula>
    </cfRule>
  </conditionalFormatting>
  <conditionalFormatting sqref="L3:L7">
    <cfRule type="cellIs" dxfId="159" priority="17" operator="greaterThan">
      <formula>0</formula>
    </cfRule>
  </conditionalFormatting>
  <conditionalFormatting sqref="M3:M7">
    <cfRule type="cellIs" dxfId="158" priority="18" operator="greaterThan">
      <formula>0</formula>
    </cfRule>
  </conditionalFormatting>
  <conditionalFormatting sqref="N3:N7">
    <cfRule type="cellIs" dxfId="157" priority="19" operator="greaterThan">
      <formula>0</formula>
    </cfRule>
  </conditionalFormatting>
  <conditionalFormatting sqref="O3:O7">
    <cfRule type="cellIs" dxfId="156" priority="20" operator="greaterThan">
      <formula>0</formula>
    </cfRule>
  </conditionalFormatting>
  <conditionalFormatting sqref="P3:P7">
    <cfRule type="cellIs" dxfId="155" priority="21" operator="greaterThan">
      <formula>0</formula>
    </cfRule>
  </conditionalFormatting>
  <conditionalFormatting sqref="Q3:Q7">
    <cfRule type="cellIs" dxfId="154" priority="22" operator="greaterThan">
      <formula>0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Ullern KG11-1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Ullern KG11-2</v>
      </c>
      <c r="B4" s="67"/>
      <c r="C4" s="67"/>
      <c r="D4" s="38" t="str">
        <f>L42</f>
        <v>11er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A71</f>
        <v>Ullern KG7</v>
      </c>
      <c r="B5" s="67"/>
      <c r="C5" s="67"/>
      <c r="D5" s="38" t="str">
        <f>L73</f>
        <v>7er</v>
      </c>
      <c r="E5" s="38" t="str">
        <f>L74</f>
        <v>Nei</v>
      </c>
      <c r="F5" s="39" t="str">
        <f>L75</f>
        <v>Kunstgress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8.3333333333333321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108.33333333333333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304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308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50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5">
      <c r="A71" s="68" t="s">
        <v>311</v>
      </c>
      <c r="B71" s="69"/>
      <c r="C71" s="69"/>
      <c r="D71" s="69"/>
      <c r="E71" s="69"/>
      <c r="F71" s="69"/>
      <c r="G71" s="69"/>
      <c r="H71" s="69"/>
      <c r="I71" s="7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 x14ac:dyDescent="0.2">
      <c r="A72" s="48" t="s">
        <v>30</v>
      </c>
      <c r="B72" s="48" t="s">
        <v>31</v>
      </c>
      <c r="C72" s="48" t="s">
        <v>32</v>
      </c>
      <c r="D72" s="48" t="s">
        <v>33</v>
      </c>
      <c r="E72" s="48" t="s">
        <v>34</v>
      </c>
      <c r="F72" s="48" t="s">
        <v>35</v>
      </c>
      <c r="G72" s="48" t="s">
        <v>36</v>
      </c>
      <c r="H72" s="48" t="s">
        <v>37</v>
      </c>
      <c r="I72" s="48" t="s">
        <v>38</v>
      </c>
      <c r="K72" s="38" t="s">
        <v>39</v>
      </c>
      <c r="L72" s="42">
        <v>50</v>
      </c>
    </row>
    <row r="73" spans="1:25" ht="12.75" x14ac:dyDescent="0.2">
      <c r="A73" s="49" t="s">
        <v>40</v>
      </c>
      <c r="B73" s="49" t="s">
        <v>41</v>
      </c>
      <c r="C73" s="50"/>
      <c r="D73" s="50"/>
      <c r="E73" s="50"/>
      <c r="F73" s="50"/>
      <c r="G73" s="50"/>
      <c r="H73" s="50"/>
      <c r="I73" s="50"/>
      <c r="K73" s="38" t="s">
        <v>0</v>
      </c>
      <c r="L73" s="57" t="s">
        <v>10</v>
      </c>
    </row>
    <row r="74" spans="1:25" ht="12.75" x14ac:dyDescent="0.2">
      <c r="A74" s="49" t="s">
        <v>41</v>
      </c>
      <c r="B74" s="52" t="s">
        <v>42</v>
      </c>
      <c r="C74" s="50"/>
      <c r="D74" s="50"/>
      <c r="E74" s="50"/>
      <c r="F74" s="50"/>
      <c r="G74" s="50"/>
      <c r="H74" s="50"/>
      <c r="I74" s="50"/>
      <c r="K74" s="38" t="s">
        <v>5</v>
      </c>
      <c r="L74" s="57" t="s">
        <v>17</v>
      </c>
    </row>
    <row r="75" spans="1:25" ht="12.75" x14ac:dyDescent="0.2">
      <c r="A75" s="52" t="s">
        <v>42</v>
      </c>
      <c r="B75" s="52" t="s">
        <v>43</v>
      </c>
      <c r="C75" s="50"/>
      <c r="D75" s="50"/>
      <c r="E75" s="50"/>
      <c r="F75" s="50"/>
      <c r="G75" s="50"/>
      <c r="H75" s="59" t="s">
        <v>11</v>
      </c>
      <c r="I75" s="50"/>
      <c r="K75" s="38" t="s">
        <v>6</v>
      </c>
      <c r="L75" s="54" t="s">
        <v>20</v>
      </c>
    </row>
    <row r="76" spans="1:25" ht="12.75" x14ac:dyDescent="0.2">
      <c r="A76" s="52" t="s">
        <v>43</v>
      </c>
      <c r="B76" s="52" t="s">
        <v>44</v>
      </c>
      <c r="C76" s="50"/>
      <c r="D76" s="50"/>
      <c r="E76" s="50"/>
      <c r="F76" s="50"/>
      <c r="G76" s="50"/>
      <c r="H76" s="59" t="s">
        <v>11</v>
      </c>
      <c r="I76" s="50"/>
      <c r="K76" s="38" t="s">
        <v>45</v>
      </c>
      <c r="L76" s="42">
        <f>VLOOKUP(L73,Parametere!$A$2:$B$5,2,FALSE)*VLOOKUP(L74,Parametere!$A$8:$B$9,2,FALSE)*VLOOKUP(L75,Parametere!$A$12:$B$14,2,FALSE)</f>
        <v>0.16666666666666666</v>
      </c>
    </row>
    <row r="77" spans="1:25" ht="12.75" x14ac:dyDescent="0.2">
      <c r="A77" s="52" t="s">
        <v>44</v>
      </c>
      <c r="B77" s="52" t="s">
        <v>46</v>
      </c>
      <c r="C77" s="50"/>
      <c r="D77" s="50"/>
      <c r="E77" s="50"/>
      <c r="F77" s="50"/>
      <c r="G77" s="50"/>
      <c r="H77" s="59" t="s">
        <v>11</v>
      </c>
      <c r="I77" s="59" t="s">
        <v>11</v>
      </c>
      <c r="K77" s="55" t="s">
        <v>47</v>
      </c>
      <c r="L77" s="56">
        <f>L72*L76</f>
        <v>8.3333333333333321</v>
      </c>
    </row>
    <row r="78" spans="1:25" ht="12.75" x14ac:dyDescent="0.2">
      <c r="A78" s="52" t="s">
        <v>46</v>
      </c>
      <c r="B78" s="52" t="s">
        <v>48</v>
      </c>
      <c r="C78" s="50"/>
      <c r="D78" s="50"/>
      <c r="E78" s="50"/>
      <c r="F78" s="50"/>
      <c r="G78" s="50"/>
      <c r="H78" s="59" t="s">
        <v>11</v>
      </c>
      <c r="I78" s="59" t="s">
        <v>11</v>
      </c>
    </row>
    <row r="79" spans="1:25" ht="12.75" x14ac:dyDescent="0.2">
      <c r="A79" s="52" t="s">
        <v>48</v>
      </c>
      <c r="B79" s="52" t="s">
        <v>49</v>
      </c>
      <c r="C79" s="50"/>
      <c r="D79" s="50"/>
      <c r="E79" s="50"/>
      <c r="F79" s="50"/>
      <c r="G79" s="50"/>
      <c r="H79" s="59" t="s">
        <v>11</v>
      </c>
      <c r="I79" s="59" t="s">
        <v>11</v>
      </c>
    </row>
    <row r="80" spans="1:25" ht="12.75" x14ac:dyDescent="0.2">
      <c r="A80" s="52" t="s">
        <v>49</v>
      </c>
      <c r="B80" s="52" t="s">
        <v>50</v>
      </c>
      <c r="C80" s="50"/>
      <c r="D80" s="50"/>
      <c r="E80" s="50"/>
      <c r="F80" s="50"/>
      <c r="G80" s="50"/>
      <c r="H80" s="59" t="s">
        <v>11</v>
      </c>
      <c r="I80" s="59" t="s">
        <v>11</v>
      </c>
    </row>
    <row r="81" spans="1:9" ht="12.75" x14ac:dyDescent="0.2">
      <c r="A81" s="52" t="s">
        <v>50</v>
      </c>
      <c r="B81" s="52" t="s">
        <v>51</v>
      </c>
      <c r="C81" s="50"/>
      <c r="D81" s="50"/>
      <c r="E81" s="50"/>
      <c r="F81" s="50"/>
      <c r="G81" s="50"/>
      <c r="H81" s="59" t="s">
        <v>11</v>
      </c>
      <c r="I81" s="59" t="s">
        <v>11</v>
      </c>
    </row>
    <row r="82" spans="1:9" ht="12.75" x14ac:dyDescent="0.2">
      <c r="A82" s="52" t="s">
        <v>51</v>
      </c>
      <c r="B82" s="52" t="s">
        <v>52</v>
      </c>
      <c r="C82" s="50"/>
      <c r="D82" s="50"/>
      <c r="E82" s="50"/>
      <c r="F82" s="50"/>
      <c r="G82" s="50"/>
      <c r="H82" s="59" t="s">
        <v>11</v>
      </c>
      <c r="I82" s="59" t="s">
        <v>11</v>
      </c>
    </row>
    <row r="83" spans="1:9" ht="12.75" x14ac:dyDescent="0.2">
      <c r="A83" s="52" t="s">
        <v>52</v>
      </c>
      <c r="B83" s="52" t="s">
        <v>53</v>
      </c>
      <c r="C83" s="50"/>
      <c r="D83" s="50"/>
      <c r="E83" s="50"/>
      <c r="F83" s="50"/>
      <c r="G83" s="50"/>
      <c r="H83" s="59" t="s">
        <v>11</v>
      </c>
      <c r="I83" s="59" t="s">
        <v>11</v>
      </c>
    </row>
    <row r="84" spans="1:9" ht="12.75" x14ac:dyDescent="0.2">
      <c r="A84" s="52" t="s">
        <v>53</v>
      </c>
      <c r="B84" s="52" t="s">
        <v>54</v>
      </c>
      <c r="C84" s="50"/>
      <c r="D84" s="50"/>
      <c r="E84" s="50"/>
      <c r="F84" s="50"/>
      <c r="G84" s="50"/>
      <c r="H84" s="59" t="s">
        <v>11</v>
      </c>
      <c r="I84" s="59" t="s">
        <v>11</v>
      </c>
    </row>
    <row r="85" spans="1:9" ht="12.75" x14ac:dyDescent="0.2">
      <c r="A85" s="52" t="s">
        <v>54</v>
      </c>
      <c r="B85" s="52" t="s">
        <v>55</v>
      </c>
      <c r="C85" s="50"/>
      <c r="D85" s="50"/>
      <c r="E85" s="50"/>
      <c r="F85" s="50"/>
      <c r="G85" s="50"/>
      <c r="H85" s="59" t="s">
        <v>11</v>
      </c>
      <c r="I85" s="59" t="s">
        <v>11</v>
      </c>
    </row>
    <row r="86" spans="1:9" ht="12.75" x14ac:dyDescent="0.2">
      <c r="A86" s="52" t="s">
        <v>55</v>
      </c>
      <c r="B86" s="52" t="s">
        <v>56</v>
      </c>
      <c r="C86" s="50"/>
      <c r="D86" s="50"/>
      <c r="E86" s="50"/>
      <c r="F86" s="50"/>
      <c r="G86" s="50"/>
      <c r="H86" s="59" t="s">
        <v>11</v>
      </c>
      <c r="I86" s="59" t="s">
        <v>11</v>
      </c>
    </row>
    <row r="87" spans="1:9" ht="12.75" x14ac:dyDescent="0.2">
      <c r="A87" s="52" t="s">
        <v>56</v>
      </c>
      <c r="B87" s="52" t="s">
        <v>57</v>
      </c>
      <c r="C87" s="59" t="s">
        <v>11</v>
      </c>
      <c r="D87" s="59" t="s">
        <v>11</v>
      </c>
      <c r="E87" s="59" t="s">
        <v>11</v>
      </c>
      <c r="F87" s="59" t="s">
        <v>11</v>
      </c>
      <c r="G87" s="59" t="s">
        <v>11</v>
      </c>
      <c r="H87" s="59" t="s">
        <v>11</v>
      </c>
      <c r="I87" s="59" t="s">
        <v>11</v>
      </c>
    </row>
    <row r="88" spans="1:9" ht="12.75" x14ac:dyDescent="0.2">
      <c r="A88" s="52" t="s">
        <v>57</v>
      </c>
      <c r="B88" s="52" t="s">
        <v>58</v>
      </c>
      <c r="C88" s="59" t="s">
        <v>11</v>
      </c>
      <c r="D88" s="59" t="s">
        <v>11</v>
      </c>
      <c r="E88" s="59" t="s">
        <v>11</v>
      </c>
      <c r="F88" s="59" t="s">
        <v>11</v>
      </c>
      <c r="G88" s="59" t="s">
        <v>11</v>
      </c>
      <c r="H88" s="59" t="s">
        <v>11</v>
      </c>
      <c r="I88" s="59" t="s">
        <v>11</v>
      </c>
    </row>
    <row r="89" spans="1:9" ht="12.75" x14ac:dyDescent="0.2">
      <c r="A89" s="52" t="s">
        <v>58</v>
      </c>
      <c r="B89" s="52" t="s">
        <v>59</v>
      </c>
      <c r="C89" s="59" t="s">
        <v>11</v>
      </c>
      <c r="D89" s="59" t="s">
        <v>11</v>
      </c>
      <c r="E89" s="59" t="s">
        <v>11</v>
      </c>
      <c r="F89" s="59" t="s">
        <v>11</v>
      </c>
      <c r="G89" s="59" t="s">
        <v>11</v>
      </c>
      <c r="H89" s="59" t="s">
        <v>11</v>
      </c>
      <c r="I89" s="59" t="s">
        <v>11</v>
      </c>
    </row>
    <row r="90" spans="1:9" ht="12.75" x14ac:dyDescent="0.2">
      <c r="A90" s="52" t="s">
        <v>59</v>
      </c>
      <c r="B90" s="52" t="s">
        <v>60</v>
      </c>
      <c r="C90" s="59" t="s">
        <v>11</v>
      </c>
      <c r="D90" s="59" t="s">
        <v>11</v>
      </c>
      <c r="E90" s="59" t="s">
        <v>11</v>
      </c>
      <c r="F90" s="59" t="s">
        <v>11</v>
      </c>
      <c r="G90" s="59" t="s">
        <v>11</v>
      </c>
      <c r="H90" s="59" t="s">
        <v>11</v>
      </c>
      <c r="I90" s="59" t="s">
        <v>11</v>
      </c>
    </row>
    <row r="91" spans="1:9" ht="12.75" x14ac:dyDescent="0.2">
      <c r="A91" s="52" t="s">
        <v>60</v>
      </c>
      <c r="B91" s="52" t="s">
        <v>61</v>
      </c>
      <c r="C91" s="59" t="s">
        <v>11</v>
      </c>
      <c r="D91" s="59" t="s">
        <v>11</v>
      </c>
      <c r="E91" s="59" t="s">
        <v>11</v>
      </c>
      <c r="F91" s="59" t="s">
        <v>11</v>
      </c>
      <c r="G91" s="59" t="s">
        <v>11</v>
      </c>
      <c r="H91" s="59" t="s">
        <v>11</v>
      </c>
      <c r="I91" s="59" t="s">
        <v>11</v>
      </c>
    </row>
    <row r="92" spans="1:9" ht="12.75" x14ac:dyDescent="0.2">
      <c r="A92" s="52" t="s">
        <v>61</v>
      </c>
      <c r="B92" s="52" t="s">
        <v>62</v>
      </c>
      <c r="C92" s="59" t="s">
        <v>11</v>
      </c>
      <c r="D92" s="59" t="s">
        <v>11</v>
      </c>
      <c r="E92" s="59" t="s">
        <v>11</v>
      </c>
      <c r="F92" s="59" t="s">
        <v>11</v>
      </c>
      <c r="G92" s="59" t="s">
        <v>11</v>
      </c>
      <c r="H92" s="59" t="s">
        <v>11</v>
      </c>
      <c r="I92" s="59" t="s">
        <v>11</v>
      </c>
    </row>
    <row r="93" spans="1:9" ht="12.75" x14ac:dyDescent="0.2">
      <c r="A93" s="52" t="s">
        <v>62</v>
      </c>
      <c r="B93" s="52" t="s">
        <v>63</v>
      </c>
      <c r="C93" s="59" t="s">
        <v>11</v>
      </c>
      <c r="D93" s="59" t="s">
        <v>11</v>
      </c>
      <c r="E93" s="59" t="s">
        <v>11</v>
      </c>
      <c r="F93" s="59" t="s">
        <v>11</v>
      </c>
      <c r="G93" s="59" t="s">
        <v>11</v>
      </c>
      <c r="H93" s="59" t="s">
        <v>11</v>
      </c>
      <c r="I93" s="59" t="s">
        <v>11</v>
      </c>
    </row>
    <row r="94" spans="1:9" ht="12.75" x14ac:dyDescent="0.2">
      <c r="A94" s="52" t="s">
        <v>63</v>
      </c>
      <c r="B94" s="52" t="s">
        <v>64</v>
      </c>
      <c r="C94" s="59" t="s">
        <v>11</v>
      </c>
      <c r="D94" s="59" t="s">
        <v>11</v>
      </c>
      <c r="E94" s="59" t="s">
        <v>11</v>
      </c>
      <c r="F94" s="59" t="s">
        <v>11</v>
      </c>
      <c r="G94" s="59" t="s">
        <v>11</v>
      </c>
      <c r="H94" s="59" t="s">
        <v>11</v>
      </c>
      <c r="I94" s="59" t="s">
        <v>11</v>
      </c>
    </row>
    <row r="95" spans="1:9" ht="12.75" x14ac:dyDescent="0.2">
      <c r="A95" s="52" t="s">
        <v>64</v>
      </c>
      <c r="B95" s="52" t="s">
        <v>65</v>
      </c>
      <c r="C95" s="59" t="s">
        <v>11</v>
      </c>
      <c r="D95" s="59" t="s">
        <v>11</v>
      </c>
      <c r="E95" s="59" t="s">
        <v>11</v>
      </c>
      <c r="F95" s="59" t="s">
        <v>11</v>
      </c>
      <c r="G95" s="59" t="s">
        <v>11</v>
      </c>
      <c r="H95" s="50"/>
      <c r="I95" s="59" t="s">
        <v>11</v>
      </c>
    </row>
    <row r="96" spans="1:9" ht="12.75" x14ac:dyDescent="0.2">
      <c r="A96" s="52" t="s">
        <v>65</v>
      </c>
      <c r="B96" s="52" t="s">
        <v>66</v>
      </c>
      <c r="C96" s="59" t="s">
        <v>11</v>
      </c>
      <c r="D96" s="59" t="s">
        <v>11</v>
      </c>
      <c r="E96" s="59" t="s">
        <v>11</v>
      </c>
      <c r="F96" s="59" t="s">
        <v>11</v>
      </c>
      <c r="G96" s="59" t="s">
        <v>11</v>
      </c>
      <c r="H96" s="50"/>
      <c r="I96" s="59" t="s">
        <v>11</v>
      </c>
    </row>
    <row r="97" spans="1:9" ht="12.75" x14ac:dyDescent="0.2">
      <c r="A97" s="52" t="s">
        <v>66</v>
      </c>
      <c r="B97" s="52" t="s">
        <v>67</v>
      </c>
      <c r="C97" s="59" t="s">
        <v>11</v>
      </c>
      <c r="D97" s="59" t="s">
        <v>11</v>
      </c>
      <c r="E97" s="59" t="s">
        <v>11</v>
      </c>
      <c r="F97" s="59" t="s">
        <v>11</v>
      </c>
      <c r="G97" s="59" t="s">
        <v>11</v>
      </c>
      <c r="H97" s="50"/>
      <c r="I97" s="50"/>
    </row>
    <row r="98" spans="1:9" ht="12.75" x14ac:dyDescent="0.2">
      <c r="A98" s="52" t="s">
        <v>67</v>
      </c>
      <c r="B98" s="52" t="s">
        <v>68</v>
      </c>
      <c r="C98" s="59" t="s">
        <v>11</v>
      </c>
      <c r="D98" s="59" t="s">
        <v>11</v>
      </c>
      <c r="E98" s="59" t="s">
        <v>11</v>
      </c>
      <c r="F98" s="59" t="s">
        <v>11</v>
      </c>
      <c r="G98" s="59" t="s">
        <v>11</v>
      </c>
      <c r="H98" s="50"/>
      <c r="I98" s="50"/>
    </row>
    <row r="99" spans="1:9" ht="12.75" x14ac:dyDescent="0.2">
      <c r="A99" s="52" t="s">
        <v>68</v>
      </c>
      <c r="B99" s="52" t="s">
        <v>69</v>
      </c>
      <c r="C99" s="50"/>
      <c r="D99" s="50"/>
      <c r="E99" s="50"/>
      <c r="F99" s="50"/>
      <c r="G99" s="50"/>
      <c r="H99" s="50"/>
      <c r="I99" s="50"/>
    </row>
    <row r="100" spans="1:9" ht="12.75" x14ac:dyDescent="0.2">
      <c r="A100" s="52" t="s">
        <v>69</v>
      </c>
      <c r="B100" s="52" t="s">
        <v>70</v>
      </c>
      <c r="C100" s="50"/>
      <c r="D100" s="50"/>
      <c r="E100" s="50"/>
      <c r="F100" s="50"/>
      <c r="G100" s="50"/>
      <c r="H100" s="50"/>
      <c r="I100" s="50"/>
    </row>
  </sheetData>
  <mergeCells count="10">
    <mergeCell ref="A9:I9"/>
    <mergeCell ref="A40:I40"/>
    <mergeCell ref="A71:I71"/>
    <mergeCell ref="A1:Q1"/>
    <mergeCell ref="A3:C3"/>
    <mergeCell ref="A4:C4"/>
    <mergeCell ref="A5:C5"/>
    <mergeCell ref="A6:C6"/>
    <mergeCell ref="A7:C7"/>
    <mergeCell ref="A8:C8"/>
  </mergeCells>
  <conditionalFormatting sqref="C11:I38 C42:I69 C73:I100">
    <cfRule type="cellIs" dxfId="153" priority="1" operator="equal">
      <formula>"Am. fotball"</formula>
    </cfRule>
  </conditionalFormatting>
  <conditionalFormatting sqref="C11:I38 C42:I69 C73:I100">
    <cfRule type="containsText" dxfId="152" priority="2" operator="containsText" text="Baseball">
      <formula>NOT(ISERROR(SEARCH(("Baseball"),(C11))))</formula>
    </cfRule>
  </conditionalFormatting>
  <conditionalFormatting sqref="C11:I38 C42:I69 C73:I100">
    <cfRule type="cellIs" dxfId="151" priority="3" operator="equal">
      <formula>"Cricket"</formula>
    </cfRule>
  </conditionalFormatting>
  <conditionalFormatting sqref="C11:I38 C42:I69 C73:I100">
    <cfRule type="cellIs" dxfId="150" priority="4" operator="equal">
      <formula>"Fotball"</formula>
    </cfRule>
  </conditionalFormatting>
  <conditionalFormatting sqref="C11:I38 C42:I69 C73:I100">
    <cfRule type="cellIs" dxfId="149" priority="5" operator="equal">
      <formula>"Friidrett"</formula>
    </cfRule>
  </conditionalFormatting>
  <conditionalFormatting sqref="C11:I38 C42:I69 C73:I100">
    <cfRule type="cellIs" dxfId="148" priority="6" operator="equal">
      <formula>"Lacrosse"</formula>
    </cfRule>
  </conditionalFormatting>
  <conditionalFormatting sqref="C11:I38 C42:I69 C73:I100">
    <cfRule type="cellIs" dxfId="147" priority="7" operator="equal">
      <formula>"Landhockey"</formula>
    </cfRule>
  </conditionalFormatting>
  <conditionalFormatting sqref="C11:I38 C42:I69 C73:I100">
    <cfRule type="cellIs" dxfId="146" priority="8" operator="equal">
      <formula>"Rugby"</formula>
    </cfRule>
  </conditionalFormatting>
  <conditionalFormatting sqref="C11:I38 C42:I69 C73:I100">
    <cfRule type="cellIs" dxfId="145" priority="9" operator="equal">
      <formula>"Tennis"</formula>
    </cfRule>
  </conditionalFormatting>
  <conditionalFormatting sqref="C11:I38 C42:I69 C73:I100">
    <cfRule type="cellIs" dxfId="144" priority="10" operator="equal">
      <formula>"OBIK"</formula>
    </cfRule>
  </conditionalFormatting>
  <conditionalFormatting sqref="C11:I38 C42:I69 C73:I100">
    <cfRule type="containsText" dxfId="143" priority="11" operator="containsText" text="tiltak">
      <formula>NOT(ISERROR(SEARCH(("tiltak"),(C11))))</formula>
    </cfRule>
  </conditionalFormatting>
  <conditionalFormatting sqref="G3:G7">
    <cfRule type="cellIs" dxfId="142" priority="12" operator="greaterThan">
      <formula>0</formula>
    </cfRule>
  </conditionalFormatting>
  <conditionalFormatting sqref="H3:H7">
    <cfRule type="cellIs" dxfId="141" priority="13" operator="greaterThan">
      <formula>0</formula>
    </cfRule>
  </conditionalFormatting>
  <conditionalFormatting sqref="I3:I7">
    <cfRule type="cellIs" dxfId="140" priority="14" operator="greaterThan">
      <formula>0</formula>
    </cfRule>
  </conditionalFormatting>
  <conditionalFormatting sqref="J3:J7">
    <cfRule type="cellIs" dxfId="139" priority="15" operator="greaterThan">
      <formula>0</formula>
    </cfRule>
  </conditionalFormatting>
  <conditionalFormatting sqref="K3:K7">
    <cfRule type="cellIs" dxfId="138" priority="16" operator="greaterThan">
      <formula>0</formula>
    </cfRule>
  </conditionalFormatting>
  <conditionalFormatting sqref="L3:L7">
    <cfRule type="cellIs" dxfId="137" priority="17" operator="greaterThan">
      <formula>0</formula>
    </cfRule>
  </conditionalFormatting>
  <conditionalFormatting sqref="M3:M7">
    <cfRule type="cellIs" dxfId="136" priority="18" operator="greaterThan">
      <formula>0</formula>
    </cfRule>
  </conditionalFormatting>
  <conditionalFormatting sqref="N3:N7">
    <cfRule type="cellIs" dxfId="135" priority="19" operator="greaterThan">
      <formula>0</formula>
    </cfRule>
  </conditionalFormatting>
  <conditionalFormatting sqref="O3:O7">
    <cfRule type="cellIs" dxfId="134" priority="20" operator="greaterThan">
      <formula>0</formula>
    </cfRule>
  </conditionalFormatting>
  <conditionalFormatting sqref="P3:P7">
    <cfRule type="cellIs" dxfId="133" priority="21" operator="greaterThan">
      <formula>0</formula>
    </cfRule>
  </conditionalFormatting>
  <conditionalFormatting sqref="Q3:Q7">
    <cfRule type="cellIs" dxfId="132" priority="22" operator="greaterThan">
      <formula>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0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A12</f>
        <v>Valle Hovin KG11-1</v>
      </c>
      <c r="B3" s="67"/>
      <c r="C3" s="67"/>
      <c r="D3" s="38" t="str">
        <f>L14</f>
        <v>11er</v>
      </c>
      <c r="E3" s="38" t="str">
        <f>L15</f>
        <v>Ja</v>
      </c>
      <c r="F3" s="39" t="str">
        <f>L16</f>
        <v>Kunstgress</v>
      </c>
      <c r="G3" s="41">
        <f t="shared" ref="G3:Q3" si="0">(COUNTIF($C$14:$I$41,G2)/2)*$L$17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A43</f>
        <v>Valle Hovin KG11-2</v>
      </c>
      <c r="B4" s="67"/>
      <c r="C4" s="67"/>
      <c r="D4" s="38" t="str">
        <f>L45</f>
        <v>11er</v>
      </c>
      <c r="E4" s="38" t="str">
        <f>L46</f>
        <v>Ja</v>
      </c>
      <c r="F4" s="39" t="str">
        <f>L47</f>
        <v>Kunstgress</v>
      </c>
      <c r="G4" s="41">
        <f t="shared" ref="G4:Q4" si="1">(COUNTIF($C$45:$I$72,G2)/2)*$L$48</f>
        <v>0</v>
      </c>
      <c r="H4" s="42">
        <f t="shared" si="1"/>
        <v>0</v>
      </c>
      <c r="I4" s="42">
        <f t="shared" si="1"/>
        <v>0</v>
      </c>
      <c r="J4" s="42">
        <f t="shared" si="1"/>
        <v>50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A74</f>
        <v>Valle Hovin N11</v>
      </c>
      <c r="B5" s="67"/>
      <c r="C5" s="67"/>
      <c r="D5" s="38" t="str">
        <f>L76</f>
        <v>11er</v>
      </c>
      <c r="E5" s="38" t="str">
        <f>L77</f>
        <v>Nei</v>
      </c>
      <c r="F5" s="39" t="str">
        <f>L78</f>
        <v>Naturgress</v>
      </c>
      <c r="G5" s="41">
        <f t="shared" ref="G5:Q5" si="2">(COUNTIF($C$76:$I$103,G2)/2)*$L$79</f>
        <v>0</v>
      </c>
      <c r="H5" s="42">
        <f t="shared" si="2"/>
        <v>0</v>
      </c>
      <c r="I5" s="42">
        <f t="shared" si="2"/>
        <v>0</v>
      </c>
      <c r="J5" s="42">
        <f t="shared" si="2"/>
        <v>13.838436256702991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A105</f>
        <v>Valle Hovin N9</v>
      </c>
      <c r="B6" s="67"/>
      <c r="C6" s="67"/>
      <c r="D6" s="38" t="str">
        <f>L107</f>
        <v>9er</v>
      </c>
      <c r="E6" s="38" t="str">
        <f>L108</f>
        <v>Nei</v>
      </c>
      <c r="F6" s="39" t="str">
        <f>L109</f>
        <v>Naturgress</v>
      </c>
      <c r="G6" s="41">
        <f t="shared" ref="G6:Q6" si="3">(COUNTIF($C$107:$I$134,G2)/2)*$L$110</f>
        <v>0</v>
      </c>
      <c r="H6" s="42">
        <f t="shared" si="3"/>
        <v>0</v>
      </c>
      <c r="I6" s="42">
        <f t="shared" si="3"/>
        <v>0</v>
      </c>
      <c r="J6" s="42">
        <f t="shared" si="3"/>
        <v>6.9192181283514955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A136</f>
        <v>Valle Hovin KG7-1</v>
      </c>
      <c r="B7" s="67"/>
      <c r="C7" s="67"/>
      <c r="D7" s="38" t="str">
        <f>L138</f>
        <v>7er</v>
      </c>
      <c r="E7" s="38" t="str">
        <f>L139</f>
        <v>Ja</v>
      </c>
      <c r="F7" s="39" t="str">
        <f>L140</f>
        <v>Kunstgress</v>
      </c>
      <c r="G7" s="41">
        <f t="shared" ref="G7:Q7" si="4">(COUNTIF($C$138:$I$165,G2)/2)*$L$141</f>
        <v>0</v>
      </c>
      <c r="H7" s="42">
        <f t="shared" si="4"/>
        <v>0</v>
      </c>
      <c r="I7" s="42">
        <f t="shared" si="4"/>
        <v>0</v>
      </c>
      <c r="J7" s="42">
        <f t="shared" si="4"/>
        <v>12.5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3" t="str">
        <f>A167</f>
        <v>Valle Hovin KG7-2</v>
      </c>
      <c r="B8" s="67"/>
      <c r="C8" s="67"/>
      <c r="D8" s="38" t="str">
        <f>L169</f>
        <v>7er</v>
      </c>
      <c r="E8" s="38" t="str">
        <f>L170</f>
        <v>Ja</v>
      </c>
      <c r="F8" s="39" t="str">
        <f>L171</f>
        <v>Kunstgress</v>
      </c>
      <c r="G8" s="41">
        <f t="shared" ref="G8:Q8" si="5">(COUNTIF($C$168:$I$196,G2)/2)*$L$172</f>
        <v>0</v>
      </c>
      <c r="H8" s="42">
        <f t="shared" si="5"/>
        <v>0</v>
      </c>
      <c r="I8" s="42">
        <f t="shared" si="5"/>
        <v>0</v>
      </c>
      <c r="J8" s="42">
        <f t="shared" si="5"/>
        <v>12.5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0</v>
      </c>
      <c r="P8" s="42">
        <f t="shared" si="5"/>
        <v>0</v>
      </c>
      <c r="Q8" s="42">
        <f t="shared" si="5"/>
        <v>0</v>
      </c>
    </row>
    <row r="9" spans="1:25" ht="12.75" x14ac:dyDescent="0.2">
      <c r="A9" s="73" t="str">
        <f>A198</f>
        <v>Valle Hovin KG7-3</v>
      </c>
      <c r="B9" s="67"/>
      <c r="C9" s="67"/>
      <c r="D9" s="38" t="str">
        <f>L200</f>
        <v>7er</v>
      </c>
      <c r="E9" s="38" t="str">
        <f>L201</f>
        <v>Ja</v>
      </c>
      <c r="F9" s="39" t="str">
        <f>L202</f>
        <v>Kunstgress</v>
      </c>
      <c r="G9" s="41">
        <f t="shared" ref="G9:Q9" si="6">(COUNTIF($C$200:$I$227,G2)/2)*$L$203</f>
        <v>0</v>
      </c>
      <c r="H9" s="42">
        <f t="shared" si="6"/>
        <v>0</v>
      </c>
      <c r="I9" s="42">
        <f t="shared" si="6"/>
        <v>0</v>
      </c>
      <c r="J9" s="42">
        <f t="shared" si="6"/>
        <v>12.5</v>
      </c>
      <c r="K9" s="42">
        <f t="shared" si="6"/>
        <v>0</v>
      </c>
      <c r="L9" s="42">
        <f t="shared" si="6"/>
        <v>0</v>
      </c>
      <c r="M9" s="42">
        <f t="shared" si="6"/>
        <v>0</v>
      </c>
      <c r="N9" s="42">
        <f t="shared" si="6"/>
        <v>0</v>
      </c>
      <c r="O9" s="42">
        <f t="shared" si="6"/>
        <v>0</v>
      </c>
      <c r="P9" s="42">
        <f t="shared" si="6"/>
        <v>0</v>
      </c>
      <c r="Q9" s="42">
        <f t="shared" si="6"/>
        <v>0</v>
      </c>
    </row>
    <row r="10" spans="1:25" ht="12.75" x14ac:dyDescent="0.2">
      <c r="A10" s="74" t="s">
        <v>28</v>
      </c>
      <c r="B10" s="75"/>
      <c r="C10" s="75"/>
      <c r="D10" s="44"/>
      <c r="E10" s="44"/>
      <c r="F10" s="44"/>
      <c r="G10" s="45">
        <f t="shared" ref="G10:Q10" si="7">SUM(G3:G9)</f>
        <v>0</v>
      </c>
      <c r="H10" s="46">
        <f t="shared" si="7"/>
        <v>0</v>
      </c>
      <c r="I10" s="46">
        <f t="shared" si="7"/>
        <v>0</v>
      </c>
      <c r="J10" s="46">
        <f t="shared" si="7"/>
        <v>158.25765438505448</v>
      </c>
      <c r="K10" s="46">
        <f t="shared" si="7"/>
        <v>0</v>
      </c>
      <c r="L10" s="46">
        <f t="shared" si="7"/>
        <v>0</v>
      </c>
      <c r="M10" s="46">
        <f t="shared" si="7"/>
        <v>0</v>
      </c>
      <c r="N10" s="46">
        <f t="shared" si="7"/>
        <v>0</v>
      </c>
      <c r="O10" s="46">
        <f t="shared" si="7"/>
        <v>0</v>
      </c>
      <c r="P10" s="46">
        <f t="shared" si="7"/>
        <v>0</v>
      </c>
      <c r="Q10" s="46">
        <f t="shared" si="7"/>
        <v>0</v>
      </c>
    </row>
    <row r="11" spans="1:25" ht="15.75" customHeight="1" x14ac:dyDescent="0.2">
      <c r="A11" s="67"/>
      <c r="B11" s="67"/>
      <c r="C11" s="67"/>
    </row>
    <row r="12" spans="1:25" ht="22.5" customHeight="1" x14ac:dyDescent="0.25">
      <c r="A12" s="68" t="s">
        <v>309</v>
      </c>
      <c r="B12" s="69"/>
      <c r="C12" s="69"/>
      <c r="D12" s="69"/>
      <c r="E12" s="69"/>
      <c r="F12" s="69"/>
      <c r="G12" s="69"/>
      <c r="H12" s="69"/>
      <c r="I12" s="70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2.75" x14ac:dyDescent="0.2">
      <c r="A13" s="48" t="s">
        <v>30</v>
      </c>
      <c r="B13" s="48" t="s">
        <v>31</v>
      </c>
      <c r="C13" s="48" t="s">
        <v>32</v>
      </c>
      <c r="D13" s="48" t="s">
        <v>33</v>
      </c>
      <c r="E13" s="48" t="s">
        <v>34</v>
      </c>
      <c r="F13" s="48" t="s">
        <v>35</v>
      </c>
      <c r="G13" s="48" t="s">
        <v>36</v>
      </c>
      <c r="H13" s="48" t="s">
        <v>37</v>
      </c>
      <c r="I13" s="48" t="s">
        <v>38</v>
      </c>
      <c r="K13" s="38" t="s">
        <v>39</v>
      </c>
      <c r="L13" s="42">
        <v>50</v>
      </c>
    </row>
    <row r="14" spans="1:25" ht="12.75" x14ac:dyDescent="0.2">
      <c r="A14" s="49" t="s">
        <v>40</v>
      </c>
      <c r="B14" s="49" t="s">
        <v>41</v>
      </c>
      <c r="C14" s="50"/>
      <c r="D14" s="50"/>
      <c r="E14" s="50"/>
      <c r="F14" s="50"/>
      <c r="G14" s="50"/>
      <c r="H14" s="50"/>
      <c r="I14" s="50"/>
      <c r="K14" s="38" t="s">
        <v>0</v>
      </c>
      <c r="L14" s="51" t="s">
        <v>1</v>
      </c>
    </row>
    <row r="15" spans="1:25" ht="12.75" x14ac:dyDescent="0.2">
      <c r="A15" s="49" t="s">
        <v>41</v>
      </c>
      <c r="B15" s="52" t="s">
        <v>42</v>
      </c>
      <c r="C15" s="50"/>
      <c r="D15" s="50"/>
      <c r="E15" s="50"/>
      <c r="F15" s="50"/>
      <c r="G15" s="50"/>
      <c r="H15" s="50"/>
      <c r="I15" s="50"/>
      <c r="K15" s="38" t="s">
        <v>5</v>
      </c>
      <c r="L15" s="51" t="s">
        <v>16</v>
      </c>
    </row>
    <row r="16" spans="1:25" ht="12.75" x14ac:dyDescent="0.2">
      <c r="A16" s="52" t="s">
        <v>42</v>
      </c>
      <c r="B16" s="52" t="s">
        <v>43</v>
      </c>
      <c r="C16" s="50"/>
      <c r="D16" s="50"/>
      <c r="E16" s="50"/>
      <c r="F16" s="50"/>
      <c r="G16" s="50"/>
      <c r="H16" s="53" t="s">
        <v>11</v>
      </c>
      <c r="I16" s="50"/>
      <c r="K16" s="38" t="s">
        <v>6</v>
      </c>
      <c r="L16" s="54" t="s">
        <v>20</v>
      </c>
    </row>
    <row r="17" spans="1:12" ht="12.75" x14ac:dyDescent="0.2">
      <c r="A17" s="52" t="s">
        <v>43</v>
      </c>
      <c r="B17" s="52" t="s">
        <v>44</v>
      </c>
      <c r="C17" s="50"/>
      <c r="D17" s="50"/>
      <c r="E17" s="50"/>
      <c r="F17" s="50"/>
      <c r="G17" s="50"/>
      <c r="H17" s="53" t="s">
        <v>11</v>
      </c>
      <c r="I17" s="50"/>
      <c r="K17" s="38" t="s">
        <v>45</v>
      </c>
      <c r="L17" s="42">
        <f>VLOOKUP(L14,Parametere!$A$2:$B$5,2,FALSE)*VLOOKUP(L15,Parametere!$A$8:$B$9,2,FALSE)*VLOOKUP(L16,Parametere!$A$12:$B$14,2,FALSE)</f>
        <v>1</v>
      </c>
    </row>
    <row r="18" spans="1:12" ht="12.75" x14ac:dyDescent="0.2">
      <c r="A18" s="52" t="s">
        <v>44</v>
      </c>
      <c r="B18" s="52" t="s">
        <v>46</v>
      </c>
      <c r="C18" s="50"/>
      <c r="D18" s="50"/>
      <c r="E18" s="50"/>
      <c r="F18" s="50"/>
      <c r="G18" s="50"/>
      <c r="H18" s="53" t="s">
        <v>11</v>
      </c>
      <c r="I18" s="53" t="s">
        <v>11</v>
      </c>
      <c r="K18" s="55" t="s">
        <v>47</v>
      </c>
      <c r="L18" s="56">
        <f>L13*L17</f>
        <v>50</v>
      </c>
    </row>
    <row r="19" spans="1:12" ht="12.75" x14ac:dyDescent="0.2">
      <c r="A19" s="52" t="s">
        <v>46</v>
      </c>
      <c r="B19" s="52" t="s">
        <v>48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12" ht="12.75" x14ac:dyDescent="0.2">
      <c r="A20" s="52" t="s">
        <v>48</v>
      </c>
      <c r="B20" s="52" t="s">
        <v>49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12" ht="12.75" x14ac:dyDescent="0.2">
      <c r="A21" s="52" t="s">
        <v>49</v>
      </c>
      <c r="B21" s="52" t="s">
        <v>50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12" ht="12.75" x14ac:dyDescent="0.2">
      <c r="A22" s="52" t="s">
        <v>50</v>
      </c>
      <c r="B22" s="52" t="s">
        <v>51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12" ht="12.75" x14ac:dyDescent="0.2">
      <c r="A23" s="52" t="s">
        <v>51</v>
      </c>
      <c r="B23" s="52" t="s">
        <v>52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12" ht="12.75" x14ac:dyDescent="0.2">
      <c r="A24" s="52" t="s">
        <v>52</v>
      </c>
      <c r="B24" s="52" t="s">
        <v>53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12" ht="12.75" x14ac:dyDescent="0.2">
      <c r="A25" s="52" t="s">
        <v>53</v>
      </c>
      <c r="B25" s="52" t="s">
        <v>54</v>
      </c>
      <c r="C25" s="50"/>
      <c r="D25" s="50"/>
      <c r="E25" s="50"/>
      <c r="F25" s="50"/>
      <c r="G25" s="50"/>
      <c r="H25" s="53" t="s">
        <v>11</v>
      </c>
      <c r="I25" s="53" t="s">
        <v>11</v>
      </c>
    </row>
    <row r="26" spans="1:12" ht="12.75" x14ac:dyDescent="0.2">
      <c r="A26" s="52" t="s">
        <v>54</v>
      </c>
      <c r="B26" s="52" t="s">
        <v>55</v>
      </c>
      <c r="C26" s="50"/>
      <c r="D26" s="50"/>
      <c r="E26" s="50"/>
      <c r="F26" s="50"/>
      <c r="G26" s="50"/>
      <c r="H26" s="53" t="s">
        <v>11</v>
      </c>
      <c r="I26" s="53" t="s">
        <v>11</v>
      </c>
    </row>
    <row r="27" spans="1:12" ht="12.75" x14ac:dyDescent="0.2">
      <c r="A27" s="52" t="s">
        <v>55</v>
      </c>
      <c r="B27" s="52" t="s">
        <v>56</v>
      </c>
      <c r="C27" s="50"/>
      <c r="D27" s="50"/>
      <c r="E27" s="50"/>
      <c r="F27" s="50"/>
      <c r="G27" s="50"/>
      <c r="H27" s="53" t="s">
        <v>11</v>
      </c>
      <c r="I27" s="53" t="s">
        <v>11</v>
      </c>
    </row>
    <row r="28" spans="1:12" ht="12.75" x14ac:dyDescent="0.2">
      <c r="A28" s="52" t="s">
        <v>56</v>
      </c>
      <c r="B28" s="52" t="s">
        <v>57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12" ht="12.75" x14ac:dyDescent="0.2">
      <c r="A29" s="52" t="s">
        <v>57</v>
      </c>
      <c r="B29" s="52" t="s">
        <v>58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12" ht="12.75" x14ac:dyDescent="0.2">
      <c r="A30" s="52" t="s">
        <v>58</v>
      </c>
      <c r="B30" s="52" t="s">
        <v>59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12" ht="12.75" x14ac:dyDescent="0.2">
      <c r="A31" s="52" t="s">
        <v>59</v>
      </c>
      <c r="B31" s="52" t="s">
        <v>60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12" ht="12.75" x14ac:dyDescent="0.2">
      <c r="A32" s="52" t="s">
        <v>60</v>
      </c>
      <c r="B32" s="52" t="s">
        <v>61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61</v>
      </c>
      <c r="B33" s="52" t="s">
        <v>62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62</v>
      </c>
      <c r="B34" s="52" t="s">
        <v>63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3" t="s">
        <v>11</v>
      </c>
      <c r="I34" s="53" t="s">
        <v>11</v>
      </c>
    </row>
    <row r="35" spans="1:25" ht="12.75" x14ac:dyDescent="0.2">
      <c r="A35" s="52" t="s">
        <v>63</v>
      </c>
      <c r="B35" s="52" t="s">
        <v>64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3" t="s">
        <v>11</v>
      </c>
      <c r="I35" s="53" t="s">
        <v>11</v>
      </c>
    </row>
    <row r="36" spans="1:25" ht="12.75" x14ac:dyDescent="0.2">
      <c r="A36" s="52" t="s">
        <v>64</v>
      </c>
      <c r="B36" s="52" t="s">
        <v>65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3" t="s">
        <v>11</v>
      </c>
    </row>
    <row r="37" spans="1:25" ht="12.75" x14ac:dyDescent="0.2">
      <c r="A37" s="52" t="s">
        <v>65</v>
      </c>
      <c r="B37" s="52" t="s">
        <v>66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3" t="s">
        <v>11</v>
      </c>
    </row>
    <row r="38" spans="1:25" ht="12.75" x14ac:dyDescent="0.2">
      <c r="A38" s="52" t="s">
        <v>66</v>
      </c>
      <c r="B38" s="52" t="s">
        <v>67</v>
      </c>
      <c r="C38" s="53" t="s">
        <v>11</v>
      </c>
      <c r="D38" s="53" t="s">
        <v>11</v>
      </c>
      <c r="E38" s="53" t="s">
        <v>11</v>
      </c>
      <c r="F38" s="53" t="s">
        <v>11</v>
      </c>
      <c r="G38" s="53" t="s">
        <v>11</v>
      </c>
      <c r="H38" s="50"/>
      <c r="I38" s="50"/>
    </row>
    <row r="39" spans="1:25" ht="12.75" x14ac:dyDescent="0.2">
      <c r="A39" s="52" t="s">
        <v>67</v>
      </c>
      <c r="B39" s="52" t="s">
        <v>68</v>
      </c>
      <c r="C39" s="53" t="s">
        <v>11</v>
      </c>
      <c r="D39" s="53" t="s">
        <v>11</v>
      </c>
      <c r="E39" s="53" t="s">
        <v>11</v>
      </c>
      <c r="F39" s="53" t="s">
        <v>11</v>
      </c>
      <c r="G39" s="53" t="s">
        <v>11</v>
      </c>
      <c r="H39" s="50"/>
      <c r="I39" s="50"/>
    </row>
    <row r="40" spans="1:25" ht="12.75" x14ac:dyDescent="0.2">
      <c r="A40" s="52" t="s">
        <v>68</v>
      </c>
      <c r="B40" s="52" t="s">
        <v>69</v>
      </c>
      <c r="C40" s="50"/>
      <c r="D40" s="50"/>
      <c r="E40" s="50"/>
      <c r="F40" s="50"/>
      <c r="G40" s="50"/>
      <c r="H40" s="50"/>
      <c r="I40" s="50"/>
    </row>
    <row r="41" spans="1:25" ht="12.75" x14ac:dyDescent="0.2">
      <c r="A41" s="52" t="s">
        <v>69</v>
      </c>
      <c r="B41" s="52" t="s">
        <v>70</v>
      </c>
      <c r="C41" s="50"/>
      <c r="D41" s="50"/>
      <c r="E41" s="50"/>
      <c r="F41" s="50"/>
      <c r="G41" s="50"/>
      <c r="H41" s="50"/>
      <c r="I41" s="50"/>
    </row>
    <row r="43" spans="1:25" ht="22.5" customHeight="1" x14ac:dyDescent="0.25">
      <c r="A43" s="68" t="s">
        <v>310</v>
      </c>
      <c r="B43" s="69"/>
      <c r="C43" s="69"/>
      <c r="D43" s="69"/>
      <c r="E43" s="69"/>
      <c r="F43" s="69"/>
      <c r="G43" s="69"/>
      <c r="H43" s="69"/>
      <c r="I43" s="7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2.75" x14ac:dyDescent="0.2">
      <c r="A44" s="48" t="s">
        <v>30</v>
      </c>
      <c r="B44" s="48" t="s">
        <v>31</v>
      </c>
      <c r="C44" s="48" t="s">
        <v>32</v>
      </c>
      <c r="D44" s="48" t="s">
        <v>33</v>
      </c>
      <c r="E44" s="48" t="s">
        <v>34</v>
      </c>
      <c r="F44" s="48" t="s">
        <v>35</v>
      </c>
      <c r="G44" s="48" t="s">
        <v>36</v>
      </c>
      <c r="H44" s="48" t="s">
        <v>37</v>
      </c>
      <c r="I44" s="48" t="s">
        <v>38</v>
      </c>
      <c r="K44" s="38" t="s">
        <v>39</v>
      </c>
      <c r="L44" s="42">
        <v>50</v>
      </c>
    </row>
    <row r="45" spans="1:25" ht="12.75" x14ac:dyDescent="0.2">
      <c r="A45" s="49" t="s">
        <v>40</v>
      </c>
      <c r="B45" s="49" t="s">
        <v>41</v>
      </c>
      <c r="C45" s="50"/>
      <c r="D45" s="50"/>
      <c r="E45" s="50"/>
      <c r="F45" s="50"/>
      <c r="G45" s="50"/>
      <c r="H45" s="50"/>
      <c r="I45" s="50"/>
      <c r="K45" s="38" t="s">
        <v>0</v>
      </c>
      <c r="L45" s="57" t="s">
        <v>1</v>
      </c>
    </row>
    <row r="46" spans="1:25" ht="12.75" x14ac:dyDescent="0.2">
      <c r="A46" s="49" t="s">
        <v>41</v>
      </c>
      <c r="B46" s="52" t="s">
        <v>42</v>
      </c>
      <c r="C46" s="50"/>
      <c r="D46" s="50"/>
      <c r="E46" s="50"/>
      <c r="F46" s="50"/>
      <c r="G46" s="50"/>
      <c r="H46" s="50"/>
      <c r="I46" s="50"/>
      <c r="K46" s="38" t="s">
        <v>5</v>
      </c>
      <c r="L46" s="57" t="s">
        <v>16</v>
      </c>
    </row>
    <row r="47" spans="1:25" ht="12.75" x14ac:dyDescent="0.2">
      <c r="A47" s="52" t="s">
        <v>42</v>
      </c>
      <c r="B47" s="52" t="s">
        <v>43</v>
      </c>
      <c r="C47" s="50"/>
      <c r="D47" s="50"/>
      <c r="E47" s="50"/>
      <c r="F47" s="50"/>
      <c r="G47" s="50"/>
      <c r="H47" s="53" t="s">
        <v>11</v>
      </c>
      <c r="I47" s="50"/>
      <c r="K47" s="38" t="s">
        <v>6</v>
      </c>
      <c r="L47" s="54" t="s">
        <v>20</v>
      </c>
    </row>
    <row r="48" spans="1:25" ht="12.75" x14ac:dyDescent="0.2">
      <c r="A48" s="52" t="s">
        <v>43</v>
      </c>
      <c r="B48" s="52" t="s">
        <v>44</v>
      </c>
      <c r="C48" s="50"/>
      <c r="D48" s="50"/>
      <c r="E48" s="50"/>
      <c r="F48" s="50"/>
      <c r="G48" s="50"/>
      <c r="H48" s="53" t="s">
        <v>11</v>
      </c>
      <c r="I48" s="50"/>
      <c r="K48" s="38" t="s">
        <v>45</v>
      </c>
      <c r="L48" s="42">
        <f>VLOOKUP(L45,Parametere!$A$2:$B$5,2,FALSE)*VLOOKUP(L46,Parametere!$A$8:$B$9,2,FALSE)*VLOOKUP(L47,Parametere!$A$12:$B$14,2,FALSE)</f>
        <v>1</v>
      </c>
    </row>
    <row r="49" spans="1:12" ht="12.75" x14ac:dyDescent="0.2">
      <c r="A49" s="52" t="s">
        <v>44</v>
      </c>
      <c r="B49" s="52" t="s">
        <v>46</v>
      </c>
      <c r="C49" s="50"/>
      <c r="D49" s="50"/>
      <c r="E49" s="50"/>
      <c r="F49" s="50"/>
      <c r="G49" s="50"/>
      <c r="H49" s="53" t="s">
        <v>11</v>
      </c>
      <c r="I49" s="53" t="s">
        <v>11</v>
      </c>
      <c r="K49" s="55" t="s">
        <v>47</v>
      </c>
      <c r="L49" s="56">
        <f>L44*L48</f>
        <v>50</v>
      </c>
    </row>
    <row r="50" spans="1:12" ht="12.75" x14ac:dyDescent="0.2">
      <c r="A50" s="52" t="s">
        <v>46</v>
      </c>
      <c r="B50" s="52" t="s">
        <v>48</v>
      </c>
      <c r="C50" s="50"/>
      <c r="D50" s="50"/>
      <c r="E50" s="50"/>
      <c r="F50" s="50"/>
      <c r="G50" s="50"/>
      <c r="H50" s="53" t="s">
        <v>11</v>
      </c>
      <c r="I50" s="53" t="s">
        <v>11</v>
      </c>
    </row>
    <row r="51" spans="1:12" ht="12.75" x14ac:dyDescent="0.2">
      <c r="A51" s="52" t="s">
        <v>48</v>
      </c>
      <c r="B51" s="52" t="s">
        <v>49</v>
      </c>
      <c r="C51" s="50"/>
      <c r="D51" s="50"/>
      <c r="E51" s="50"/>
      <c r="F51" s="50"/>
      <c r="G51" s="50"/>
      <c r="H51" s="53" t="s">
        <v>11</v>
      </c>
      <c r="I51" s="53" t="s">
        <v>11</v>
      </c>
    </row>
    <row r="52" spans="1:12" ht="12.75" x14ac:dyDescent="0.2">
      <c r="A52" s="52" t="s">
        <v>49</v>
      </c>
      <c r="B52" s="52" t="s">
        <v>50</v>
      </c>
      <c r="C52" s="50"/>
      <c r="D52" s="50"/>
      <c r="E52" s="50"/>
      <c r="F52" s="50"/>
      <c r="G52" s="50"/>
      <c r="H52" s="53" t="s">
        <v>11</v>
      </c>
      <c r="I52" s="53" t="s">
        <v>11</v>
      </c>
    </row>
    <row r="53" spans="1:12" ht="12.75" x14ac:dyDescent="0.2">
      <c r="A53" s="52" t="s">
        <v>50</v>
      </c>
      <c r="B53" s="52" t="s">
        <v>51</v>
      </c>
      <c r="C53" s="50"/>
      <c r="D53" s="50"/>
      <c r="E53" s="50"/>
      <c r="F53" s="50"/>
      <c r="G53" s="50"/>
      <c r="H53" s="53" t="s">
        <v>11</v>
      </c>
      <c r="I53" s="53" t="s">
        <v>11</v>
      </c>
    </row>
    <row r="54" spans="1:12" ht="12.75" x14ac:dyDescent="0.2">
      <c r="A54" s="52" t="s">
        <v>51</v>
      </c>
      <c r="B54" s="52" t="s">
        <v>52</v>
      </c>
      <c r="C54" s="50"/>
      <c r="D54" s="50"/>
      <c r="E54" s="50"/>
      <c r="F54" s="50"/>
      <c r="G54" s="50"/>
      <c r="H54" s="53" t="s">
        <v>11</v>
      </c>
      <c r="I54" s="53" t="s">
        <v>11</v>
      </c>
    </row>
    <row r="55" spans="1:12" ht="12.75" x14ac:dyDescent="0.2">
      <c r="A55" s="52" t="s">
        <v>52</v>
      </c>
      <c r="B55" s="52" t="s">
        <v>53</v>
      </c>
      <c r="C55" s="50"/>
      <c r="D55" s="50"/>
      <c r="E55" s="50"/>
      <c r="F55" s="50"/>
      <c r="G55" s="50"/>
      <c r="H55" s="53" t="s">
        <v>11</v>
      </c>
      <c r="I55" s="53" t="s">
        <v>11</v>
      </c>
    </row>
    <row r="56" spans="1:12" ht="12.75" x14ac:dyDescent="0.2">
      <c r="A56" s="52" t="s">
        <v>53</v>
      </c>
      <c r="B56" s="52" t="s">
        <v>54</v>
      </c>
      <c r="C56" s="50"/>
      <c r="D56" s="50"/>
      <c r="E56" s="50"/>
      <c r="F56" s="50"/>
      <c r="G56" s="50"/>
      <c r="H56" s="53" t="s">
        <v>11</v>
      </c>
      <c r="I56" s="53" t="s">
        <v>11</v>
      </c>
    </row>
    <row r="57" spans="1:12" ht="12.75" x14ac:dyDescent="0.2">
      <c r="A57" s="52" t="s">
        <v>54</v>
      </c>
      <c r="B57" s="52" t="s">
        <v>55</v>
      </c>
      <c r="C57" s="50"/>
      <c r="D57" s="50"/>
      <c r="E57" s="50"/>
      <c r="F57" s="50"/>
      <c r="G57" s="50"/>
      <c r="H57" s="53" t="s">
        <v>11</v>
      </c>
      <c r="I57" s="53" t="s">
        <v>11</v>
      </c>
    </row>
    <row r="58" spans="1:12" ht="12.75" x14ac:dyDescent="0.2">
      <c r="A58" s="52" t="s">
        <v>55</v>
      </c>
      <c r="B58" s="52" t="s">
        <v>56</v>
      </c>
      <c r="C58" s="50"/>
      <c r="D58" s="50"/>
      <c r="E58" s="50"/>
      <c r="F58" s="50"/>
      <c r="G58" s="50"/>
      <c r="H58" s="53" t="s">
        <v>11</v>
      </c>
      <c r="I58" s="53" t="s">
        <v>11</v>
      </c>
    </row>
    <row r="59" spans="1:12" ht="12.75" x14ac:dyDescent="0.2">
      <c r="A59" s="52" t="s">
        <v>56</v>
      </c>
      <c r="B59" s="52" t="s">
        <v>57</v>
      </c>
      <c r="C59" s="53" t="s">
        <v>11</v>
      </c>
      <c r="D59" s="53" t="s">
        <v>11</v>
      </c>
      <c r="E59" s="53" t="s">
        <v>11</v>
      </c>
      <c r="F59" s="53" t="s">
        <v>11</v>
      </c>
      <c r="G59" s="53" t="s">
        <v>11</v>
      </c>
      <c r="H59" s="53" t="s">
        <v>11</v>
      </c>
      <c r="I59" s="53" t="s">
        <v>11</v>
      </c>
    </row>
    <row r="60" spans="1:12" ht="12.75" x14ac:dyDescent="0.2">
      <c r="A60" s="52" t="s">
        <v>57</v>
      </c>
      <c r="B60" s="52" t="s">
        <v>58</v>
      </c>
      <c r="C60" s="53" t="s">
        <v>11</v>
      </c>
      <c r="D60" s="53" t="s">
        <v>11</v>
      </c>
      <c r="E60" s="53" t="s">
        <v>11</v>
      </c>
      <c r="F60" s="53" t="s">
        <v>11</v>
      </c>
      <c r="G60" s="53" t="s">
        <v>11</v>
      </c>
      <c r="H60" s="53" t="s">
        <v>11</v>
      </c>
      <c r="I60" s="53" t="s">
        <v>11</v>
      </c>
    </row>
    <row r="61" spans="1:12" ht="12.75" x14ac:dyDescent="0.2">
      <c r="A61" s="52" t="s">
        <v>58</v>
      </c>
      <c r="B61" s="52" t="s">
        <v>59</v>
      </c>
      <c r="C61" s="53" t="s">
        <v>11</v>
      </c>
      <c r="D61" s="53" t="s">
        <v>11</v>
      </c>
      <c r="E61" s="53" t="s">
        <v>11</v>
      </c>
      <c r="F61" s="53" t="s">
        <v>11</v>
      </c>
      <c r="G61" s="53" t="s">
        <v>11</v>
      </c>
      <c r="H61" s="53" t="s">
        <v>11</v>
      </c>
      <c r="I61" s="53" t="s">
        <v>11</v>
      </c>
    </row>
    <row r="62" spans="1:12" ht="12.75" x14ac:dyDescent="0.2">
      <c r="A62" s="52" t="s">
        <v>59</v>
      </c>
      <c r="B62" s="52" t="s">
        <v>60</v>
      </c>
      <c r="C62" s="53" t="s">
        <v>11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</row>
    <row r="63" spans="1:12" ht="12.75" x14ac:dyDescent="0.2">
      <c r="A63" s="52" t="s">
        <v>60</v>
      </c>
      <c r="B63" s="52" t="s">
        <v>61</v>
      </c>
      <c r="C63" s="53" t="s">
        <v>11</v>
      </c>
      <c r="D63" s="53" t="s">
        <v>11</v>
      </c>
      <c r="E63" s="53" t="s">
        <v>11</v>
      </c>
      <c r="F63" s="53" t="s">
        <v>11</v>
      </c>
      <c r="G63" s="53" t="s">
        <v>11</v>
      </c>
      <c r="H63" s="53" t="s">
        <v>11</v>
      </c>
      <c r="I63" s="53" t="s">
        <v>11</v>
      </c>
    </row>
    <row r="64" spans="1:12" ht="12.75" x14ac:dyDescent="0.2">
      <c r="A64" s="52" t="s">
        <v>61</v>
      </c>
      <c r="B64" s="52" t="s">
        <v>62</v>
      </c>
      <c r="C64" s="53" t="s">
        <v>11</v>
      </c>
      <c r="D64" s="53" t="s">
        <v>11</v>
      </c>
      <c r="E64" s="53" t="s">
        <v>11</v>
      </c>
      <c r="F64" s="53" t="s">
        <v>11</v>
      </c>
      <c r="G64" s="53" t="s">
        <v>11</v>
      </c>
      <c r="H64" s="53" t="s">
        <v>11</v>
      </c>
      <c r="I64" s="53" t="s">
        <v>11</v>
      </c>
    </row>
    <row r="65" spans="1:25" ht="12.75" x14ac:dyDescent="0.2">
      <c r="A65" s="52" t="s">
        <v>62</v>
      </c>
      <c r="B65" s="52" t="s">
        <v>63</v>
      </c>
      <c r="C65" s="53" t="s">
        <v>11</v>
      </c>
      <c r="D65" s="53" t="s">
        <v>11</v>
      </c>
      <c r="E65" s="53" t="s">
        <v>11</v>
      </c>
      <c r="F65" s="53" t="s">
        <v>11</v>
      </c>
      <c r="G65" s="53" t="s">
        <v>11</v>
      </c>
      <c r="H65" s="53" t="s">
        <v>11</v>
      </c>
      <c r="I65" s="53" t="s">
        <v>11</v>
      </c>
    </row>
    <row r="66" spans="1:25" ht="12.75" x14ac:dyDescent="0.2">
      <c r="A66" s="52" t="s">
        <v>63</v>
      </c>
      <c r="B66" s="52" t="s">
        <v>64</v>
      </c>
      <c r="C66" s="53" t="s">
        <v>11</v>
      </c>
      <c r="D66" s="53" t="s">
        <v>11</v>
      </c>
      <c r="E66" s="53" t="s">
        <v>11</v>
      </c>
      <c r="F66" s="53" t="s">
        <v>11</v>
      </c>
      <c r="G66" s="53" t="s">
        <v>11</v>
      </c>
      <c r="H66" s="53" t="s">
        <v>11</v>
      </c>
      <c r="I66" s="53" t="s">
        <v>11</v>
      </c>
    </row>
    <row r="67" spans="1:25" ht="12.75" x14ac:dyDescent="0.2">
      <c r="A67" s="52" t="s">
        <v>64</v>
      </c>
      <c r="B67" s="52" t="s">
        <v>65</v>
      </c>
      <c r="C67" s="53" t="s">
        <v>11</v>
      </c>
      <c r="D67" s="53" t="s">
        <v>11</v>
      </c>
      <c r="E67" s="53" t="s">
        <v>11</v>
      </c>
      <c r="F67" s="53" t="s">
        <v>11</v>
      </c>
      <c r="G67" s="53" t="s">
        <v>11</v>
      </c>
      <c r="H67" s="50"/>
      <c r="I67" s="53" t="s">
        <v>11</v>
      </c>
    </row>
    <row r="68" spans="1:25" ht="12.75" x14ac:dyDescent="0.2">
      <c r="A68" s="52" t="s">
        <v>65</v>
      </c>
      <c r="B68" s="52" t="s">
        <v>66</v>
      </c>
      <c r="C68" s="53" t="s">
        <v>11</v>
      </c>
      <c r="D68" s="53" t="s">
        <v>11</v>
      </c>
      <c r="E68" s="53" t="s">
        <v>11</v>
      </c>
      <c r="F68" s="53" t="s">
        <v>11</v>
      </c>
      <c r="G68" s="53" t="s">
        <v>11</v>
      </c>
      <c r="H68" s="50"/>
      <c r="I68" s="53" t="s">
        <v>11</v>
      </c>
    </row>
    <row r="69" spans="1:25" ht="12.75" x14ac:dyDescent="0.2">
      <c r="A69" s="52" t="s">
        <v>66</v>
      </c>
      <c r="B69" s="52" t="s">
        <v>67</v>
      </c>
      <c r="C69" s="53" t="s">
        <v>11</v>
      </c>
      <c r="D69" s="53" t="s">
        <v>11</v>
      </c>
      <c r="E69" s="53" t="s">
        <v>11</v>
      </c>
      <c r="F69" s="53" t="s">
        <v>11</v>
      </c>
      <c r="G69" s="53" t="s">
        <v>11</v>
      </c>
      <c r="H69" s="50"/>
      <c r="I69" s="50"/>
    </row>
    <row r="70" spans="1:25" ht="12.75" x14ac:dyDescent="0.2">
      <c r="A70" s="52" t="s">
        <v>67</v>
      </c>
      <c r="B70" s="52" t="s">
        <v>68</v>
      </c>
      <c r="C70" s="53" t="s">
        <v>11</v>
      </c>
      <c r="D70" s="53" t="s">
        <v>11</v>
      </c>
      <c r="E70" s="53" t="s">
        <v>11</v>
      </c>
      <c r="F70" s="53" t="s">
        <v>11</v>
      </c>
      <c r="G70" s="53" t="s">
        <v>11</v>
      </c>
      <c r="H70" s="50"/>
      <c r="I70" s="50"/>
    </row>
    <row r="71" spans="1:25" ht="12.75" x14ac:dyDescent="0.2">
      <c r="A71" s="52" t="s">
        <v>68</v>
      </c>
      <c r="B71" s="52" t="s">
        <v>69</v>
      </c>
      <c r="C71" s="50"/>
      <c r="D71" s="50"/>
      <c r="E71" s="50"/>
      <c r="F71" s="50"/>
      <c r="G71" s="50"/>
      <c r="H71" s="50"/>
      <c r="I71" s="50"/>
    </row>
    <row r="72" spans="1:25" ht="12.75" x14ac:dyDescent="0.2">
      <c r="A72" s="52" t="s">
        <v>69</v>
      </c>
      <c r="B72" s="52" t="s">
        <v>70</v>
      </c>
      <c r="C72" s="50"/>
      <c r="D72" s="50"/>
      <c r="E72" s="50"/>
      <c r="F72" s="50"/>
      <c r="G72" s="50"/>
      <c r="H72" s="50"/>
      <c r="I72" s="50"/>
    </row>
    <row r="74" spans="1:25" ht="22.5" customHeight="1" x14ac:dyDescent="0.25">
      <c r="A74" s="71" t="s">
        <v>314</v>
      </c>
      <c r="B74" s="69"/>
      <c r="C74" s="69"/>
      <c r="D74" s="69"/>
      <c r="E74" s="69"/>
      <c r="F74" s="69"/>
      <c r="G74" s="69"/>
      <c r="H74" s="69"/>
      <c r="I74" s="70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12.75" x14ac:dyDescent="0.2">
      <c r="A75" s="48" t="s">
        <v>30</v>
      </c>
      <c r="B75" s="48" t="s">
        <v>31</v>
      </c>
      <c r="C75" s="48" t="s">
        <v>32</v>
      </c>
      <c r="D75" s="48" t="s">
        <v>33</v>
      </c>
      <c r="E75" s="48" t="s">
        <v>34</v>
      </c>
      <c r="F75" s="48" t="s">
        <v>35</v>
      </c>
      <c r="G75" s="48" t="s">
        <v>36</v>
      </c>
      <c r="H75" s="48" t="s">
        <v>37</v>
      </c>
      <c r="I75" s="48" t="s">
        <v>38</v>
      </c>
      <c r="K75" s="38" t="s">
        <v>39</v>
      </c>
      <c r="L75" s="42">
        <v>50</v>
      </c>
    </row>
    <row r="76" spans="1:25" ht="12.75" x14ac:dyDescent="0.2">
      <c r="A76" s="49" t="s">
        <v>40</v>
      </c>
      <c r="B76" s="49" t="s">
        <v>41</v>
      </c>
      <c r="C76" s="50"/>
      <c r="D76" s="50"/>
      <c r="E76" s="50"/>
      <c r="F76" s="50"/>
      <c r="G76" s="50"/>
      <c r="H76" s="50"/>
      <c r="I76" s="50"/>
      <c r="K76" s="38" t="s">
        <v>0</v>
      </c>
      <c r="L76" s="57" t="s">
        <v>1</v>
      </c>
    </row>
    <row r="77" spans="1:25" ht="12.75" x14ac:dyDescent="0.2">
      <c r="A77" s="49" t="s">
        <v>41</v>
      </c>
      <c r="B77" s="52" t="s">
        <v>42</v>
      </c>
      <c r="C77" s="50"/>
      <c r="D77" s="50"/>
      <c r="E77" s="50"/>
      <c r="F77" s="50"/>
      <c r="G77" s="50"/>
      <c r="H77" s="50"/>
      <c r="I77" s="50"/>
      <c r="K77" s="38" t="s">
        <v>5</v>
      </c>
      <c r="L77" s="57" t="s">
        <v>17</v>
      </c>
    </row>
    <row r="78" spans="1:25" ht="12.75" x14ac:dyDescent="0.2">
      <c r="A78" s="52" t="s">
        <v>42</v>
      </c>
      <c r="B78" s="52" t="s">
        <v>43</v>
      </c>
      <c r="C78" s="50"/>
      <c r="D78" s="50"/>
      <c r="E78" s="50"/>
      <c r="F78" s="50"/>
      <c r="G78" s="50"/>
      <c r="H78" s="53" t="s">
        <v>11</v>
      </c>
      <c r="I78" s="50"/>
      <c r="K78" s="38" t="s">
        <v>6</v>
      </c>
      <c r="L78" s="54" t="s">
        <v>24</v>
      </c>
    </row>
    <row r="79" spans="1:25" ht="12.75" x14ac:dyDescent="0.2">
      <c r="A79" s="52" t="s">
        <v>43</v>
      </c>
      <c r="B79" s="52" t="s">
        <v>44</v>
      </c>
      <c r="C79" s="50"/>
      <c r="D79" s="50"/>
      <c r="E79" s="50"/>
      <c r="F79" s="50"/>
      <c r="G79" s="50"/>
      <c r="H79" s="53" t="s">
        <v>11</v>
      </c>
      <c r="I79" s="50"/>
      <c r="K79" s="38" t="s">
        <v>45</v>
      </c>
      <c r="L79" s="42">
        <f>VLOOKUP(L76,Parametere!$A$2:$B$5,2,FALSE)*VLOOKUP(L77,Parametere!$A$8:$B$9,2,FALSE)*VLOOKUP(L78,Parametere!$A$12:$B$14,2,FALSE)</f>
        <v>0.27676872513405981</v>
      </c>
    </row>
    <row r="80" spans="1:25" ht="12.75" x14ac:dyDescent="0.2">
      <c r="A80" s="52" t="s">
        <v>44</v>
      </c>
      <c r="B80" s="52" t="s">
        <v>46</v>
      </c>
      <c r="C80" s="50"/>
      <c r="D80" s="50"/>
      <c r="E80" s="50"/>
      <c r="F80" s="50"/>
      <c r="G80" s="50"/>
      <c r="H80" s="53" t="s">
        <v>11</v>
      </c>
      <c r="I80" s="53" t="s">
        <v>11</v>
      </c>
      <c r="K80" s="55" t="s">
        <v>47</v>
      </c>
      <c r="L80" s="56">
        <f>L75*L79</f>
        <v>13.838436256702991</v>
      </c>
    </row>
    <row r="81" spans="1:9" ht="12.75" x14ac:dyDescent="0.2">
      <c r="A81" s="52" t="s">
        <v>46</v>
      </c>
      <c r="B81" s="52" t="s">
        <v>48</v>
      </c>
      <c r="C81" s="50"/>
      <c r="D81" s="50"/>
      <c r="E81" s="50"/>
      <c r="F81" s="50"/>
      <c r="G81" s="50"/>
      <c r="H81" s="53" t="s">
        <v>11</v>
      </c>
      <c r="I81" s="53" t="s">
        <v>11</v>
      </c>
    </row>
    <row r="82" spans="1:9" ht="12.75" x14ac:dyDescent="0.2">
      <c r="A82" s="52" t="s">
        <v>48</v>
      </c>
      <c r="B82" s="52" t="s">
        <v>49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9" ht="12.75" x14ac:dyDescent="0.2">
      <c r="A83" s="52" t="s">
        <v>49</v>
      </c>
      <c r="B83" s="52" t="s">
        <v>50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9" ht="12.75" x14ac:dyDescent="0.2">
      <c r="A84" s="52" t="s">
        <v>50</v>
      </c>
      <c r="B84" s="52" t="s">
        <v>51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9" ht="12.75" x14ac:dyDescent="0.2">
      <c r="A85" s="52" t="s">
        <v>51</v>
      </c>
      <c r="B85" s="52" t="s">
        <v>52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9" ht="12.75" x14ac:dyDescent="0.2">
      <c r="A86" s="52" t="s">
        <v>52</v>
      </c>
      <c r="B86" s="52" t="s">
        <v>53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9" ht="12.75" x14ac:dyDescent="0.2">
      <c r="A87" s="52" t="s">
        <v>53</v>
      </c>
      <c r="B87" s="52" t="s">
        <v>54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9" ht="12.75" x14ac:dyDescent="0.2">
      <c r="A88" s="52" t="s">
        <v>54</v>
      </c>
      <c r="B88" s="52" t="s">
        <v>55</v>
      </c>
      <c r="C88" s="50"/>
      <c r="D88" s="50"/>
      <c r="E88" s="50"/>
      <c r="F88" s="50"/>
      <c r="G88" s="50"/>
      <c r="H88" s="53" t="s">
        <v>11</v>
      </c>
      <c r="I88" s="53" t="s">
        <v>11</v>
      </c>
    </row>
    <row r="89" spans="1:9" ht="12.75" x14ac:dyDescent="0.2">
      <c r="A89" s="52" t="s">
        <v>55</v>
      </c>
      <c r="B89" s="52" t="s">
        <v>56</v>
      </c>
      <c r="C89" s="50"/>
      <c r="D89" s="50"/>
      <c r="E89" s="50"/>
      <c r="F89" s="50"/>
      <c r="G89" s="50"/>
      <c r="H89" s="53" t="s">
        <v>11</v>
      </c>
      <c r="I89" s="53" t="s">
        <v>11</v>
      </c>
    </row>
    <row r="90" spans="1:9" ht="12.75" x14ac:dyDescent="0.2">
      <c r="A90" s="52" t="s">
        <v>56</v>
      </c>
      <c r="B90" s="52" t="s">
        <v>57</v>
      </c>
      <c r="C90" s="53" t="s">
        <v>11</v>
      </c>
      <c r="D90" s="53" t="s">
        <v>11</v>
      </c>
      <c r="E90" s="53" t="s">
        <v>11</v>
      </c>
      <c r="F90" s="53" t="s">
        <v>11</v>
      </c>
      <c r="G90" s="53" t="s">
        <v>11</v>
      </c>
      <c r="H90" s="53" t="s">
        <v>11</v>
      </c>
      <c r="I90" s="53" t="s">
        <v>11</v>
      </c>
    </row>
    <row r="91" spans="1:9" ht="12.75" x14ac:dyDescent="0.2">
      <c r="A91" s="52" t="s">
        <v>57</v>
      </c>
      <c r="B91" s="52" t="s">
        <v>58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9" ht="12.75" x14ac:dyDescent="0.2">
      <c r="A92" s="52" t="s">
        <v>58</v>
      </c>
      <c r="B92" s="52" t="s">
        <v>59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9" ht="12.75" x14ac:dyDescent="0.2">
      <c r="A93" s="52" t="s">
        <v>59</v>
      </c>
      <c r="B93" s="52" t="s">
        <v>60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9" ht="12.75" x14ac:dyDescent="0.2">
      <c r="A94" s="52" t="s">
        <v>60</v>
      </c>
      <c r="B94" s="52" t="s">
        <v>61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9" ht="12.75" x14ac:dyDescent="0.2">
      <c r="A95" s="52" t="s">
        <v>61</v>
      </c>
      <c r="B95" s="52" t="s">
        <v>62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9" ht="12.75" x14ac:dyDescent="0.2">
      <c r="A96" s="52" t="s">
        <v>62</v>
      </c>
      <c r="B96" s="52" t="s">
        <v>63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3" t="s">
        <v>11</v>
      </c>
      <c r="I96" s="53" t="s">
        <v>11</v>
      </c>
    </row>
    <row r="97" spans="1:25" ht="12.75" x14ac:dyDescent="0.2">
      <c r="A97" s="52" t="s">
        <v>63</v>
      </c>
      <c r="B97" s="52" t="s">
        <v>64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3" t="s">
        <v>11</v>
      </c>
      <c r="I97" s="53" t="s">
        <v>11</v>
      </c>
    </row>
    <row r="98" spans="1:25" ht="12.75" x14ac:dyDescent="0.2">
      <c r="A98" s="52" t="s">
        <v>64</v>
      </c>
      <c r="B98" s="52" t="s">
        <v>65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0"/>
      <c r="I98" s="53" t="s">
        <v>11</v>
      </c>
    </row>
    <row r="99" spans="1:25" ht="12.75" x14ac:dyDescent="0.2">
      <c r="A99" s="52" t="s">
        <v>65</v>
      </c>
      <c r="B99" s="52" t="s">
        <v>66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3" t="s">
        <v>11</v>
      </c>
    </row>
    <row r="100" spans="1:25" ht="12.75" x14ac:dyDescent="0.2">
      <c r="A100" s="52" t="s">
        <v>66</v>
      </c>
      <c r="B100" s="52" t="s">
        <v>67</v>
      </c>
      <c r="C100" s="53" t="s">
        <v>11</v>
      </c>
      <c r="D100" s="53" t="s">
        <v>11</v>
      </c>
      <c r="E100" s="53" t="s">
        <v>11</v>
      </c>
      <c r="F100" s="53" t="s">
        <v>11</v>
      </c>
      <c r="G100" s="53" t="s">
        <v>11</v>
      </c>
      <c r="H100" s="50"/>
      <c r="I100" s="50"/>
    </row>
    <row r="101" spans="1:25" ht="12.75" x14ac:dyDescent="0.2">
      <c r="A101" s="52" t="s">
        <v>67</v>
      </c>
      <c r="B101" s="52" t="s">
        <v>68</v>
      </c>
      <c r="C101" s="53" t="s">
        <v>11</v>
      </c>
      <c r="D101" s="53" t="s">
        <v>11</v>
      </c>
      <c r="E101" s="53" t="s">
        <v>11</v>
      </c>
      <c r="F101" s="53" t="s">
        <v>11</v>
      </c>
      <c r="G101" s="53" t="s">
        <v>11</v>
      </c>
      <c r="H101" s="50"/>
      <c r="I101" s="50"/>
    </row>
    <row r="102" spans="1:25" ht="12.75" x14ac:dyDescent="0.2">
      <c r="A102" s="52" t="s">
        <v>68</v>
      </c>
      <c r="B102" s="52" t="s">
        <v>69</v>
      </c>
      <c r="C102" s="50"/>
      <c r="D102" s="50"/>
      <c r="E102" s="50"/>
      <c r="F102" s="50"/>
      <c r="G102" s="50"/>
      <c r="H102" s="50"/>
      <c r="I102" s="50"/>
    </row>
    <row r="103" spans="1:25" ht="12.75" x14ac:dyDescent="0.2">
      <c r="A103" s="52" t="s">
        <v>69</v>
      </c>
      <c r="B103" s="52" t="s">
        <v>70</v>
      </c>
      <c r="C103" s="50"/>
      <c r="D103" s="50"/>
      <c r="E103" s="50"/>
      <c r="F103" s="50"/>
      <c r="G103" s="50"/>
      <c r="H103" s="50"/>
      <c r="I103" s="50"/>
    </row>
    <row r="105" spans="1:25" ht="22.5" customHeight="1" x14ac:dyDescent="0.25">
      <c r="A105" s="71" t="s">
        <v>315</v>
      </c>
      <c r="B105" s="69"/>
      <c r="C105" s="69"/>
      <c r="D105" s="69"/>
      <c r="E105" s="69"/>
      <c r="F105" s="69"/>
      <c r="G105" s="69"/>
      <c r="H105" s="69"/>
      <c r="I105" s="70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 ht="12.75" x14ac:dyDescent="0.2">
      <c r="A106" s="48" t="s">
        <v>30</v>
      </c>
      <c r="B106" s="48" t="s">
        <v>31</v>
      </c>
      <c r="C106" s="48" t="s">
        <v>32</v>
      </c>
      <c r="D106" s="48" t="s">
        <v>33</v>
      </c>
      <c r="E106" s="48" t="s">
        <v>34</v>
      </c>
      <c r="F106" s="48" t="s">
        <v>35</v>
      </c>
      <c r="G106" s="48" t="s">
        <v>36</v>
      </c>
      <c r="H106" s="48" t="s">
        <v>37</v>
      </c>
      <c r="I106" s="48" t="s">
        <v>38</v>
      </c>
      <c r="K106" s="38" t="s">
        <v>39</v>
      </c>
      <c r="L106" s="42">
        <v>50</v>
      </c>
    </row>
    <row r="107" spans="1:25" ht="12.75" x14ac:dyDescent="0.2">
      <c r="A107" s="49" t="s">
        <v>40</v>
      </c>
      <c r="B107" s="49" t="s">
        <v>41</v>
      </c>
      <c r="C107" s="50"/>
      <c r="D107" s="50"/>
      <c r="E107" s="50"/>
      <c r="F107" s="50"/>
      <c r="G107" s="50"/>
      <c r="H107" s="50"/>
      <c r="I107" s="50"/>
      <c r="K107" s="38" t="s">
        <v>0</v>
      </c>
      <c r="L107" s="57" t="s">
        <v>4</v>
      </c>
    </row>
    <row r="108" spans="1:25" ht="12.75" x14ac:dyDescent="0.2">
      <c r="A108" s="49" t="s">
        <v>41</v>
      </c>
      <c r="B108" s="52" t="s">
        <v>42</v>
      </c>
      <c r="C108" s="50"/>
      <c r="D108" s="50"/>
      <c r="E108" s="50"/>
      <c r="F108" s="50"/>
      <c r="G108" s="50"/>
      <c r="H108" s="50"/>
      <c r="I108" s="50"/>
      <c r="K108" s="38" t="s">
        <v>5</v>
      </c>
      <c r="L108" s="57" t="s">
        <v>17</v>
      </c>
    </row>
    <row r="109" spans="1:25" ht="12.75" x14ac:dyDescent="0.2">
      <c r="A109" s="52" t="s">
        <v>42</v>
      </c>
      <c r="B109" s="52" t="s">
        <v>43</v>
      </c>
      <c r="C109" s="50"/>
      <c r="D109" s="50"/>
      <c r="E109" s="50"/>
      <c r="F109" s="50"/>
      <c r="G109" s="50"/>
      <c r="H109" s="53" t="s">
        <v>11</v>
      </c>
      <c r="I109" s="50"/>
      <c r="K109" s="38" t="s">
        <v>6</v>
      </c>
      <c r="L109" s="54" t="s">
        <v>24</v>
      </c>
    </row>
    <row r="110" spans="1:25" ht="12.75" x14ac:dyDescent="0.2">
      <c r="A110" s="52" t="s">
        <v>43</v>
      </c>
      <c r="B110" s="52" t="s">
        <v>44</v>
      </c>
      <c r="C110" s="50"/>
      <c r="D110" s="50"/>
      <c r="E110" s="50"/>
      <c r="F110" s="50"/>
      <c r="G110" s="50"/>
      <c r="H110" s="53" t="s">
        <v>11</v>
      </c>
      <c r="I110" s="50"/>
      <c r="K110" s="38" t="s">
        <v>45</v>
      </c>
      <c r="L110" s="42">
        <f>VLOOKUP(L107,Parametere!$A$2:$B$5,2,FALSE)*VLOOKUP(L108,Parametere!$A$8:$B$9,2,FALSE)*VLOOKUP(L109,Parametere!$A$12:$B$14,2,FALSE)</f>
        <v>0.13838436256702991</v>
      </c>
    </row>
    <row r="111" spans="1:25" ht="12.75" x14ac:dyDescent="0.2">
      <c r="A111" s="52" t="s">
        <v>44</v>
      </c>
      <c r="B111" s="52" t="s">
        <v>46</v>
      </c>
      <c r="C111" s="50"/>
      <c r="D111" s="50"/>
      <c r="E111" s="50"/>
      <c r="F111" s="50"/>
      <c r="G111" s="50"/>
      <c r="H111" s="53" t="s">
        <v>11</v>
      </c>
      <c r="I111" s="53" t="s">
        <v>11</v>
      </c>
      <c r="K111" s="55" t="s">
        <v>47</v>
      </c>
      <c r="L111" s="56">
        <f>L106*L110</f>
        <v>6.9192181283514955</v>
      </c>
    </row>
    <row r="112" spans="1:25" ht="12.75" x14ac:dyDescent="0.2">
      <c r="A112" s="52" t="s">
        <v>46</v>
      </c>
      <c r="B112" s="52" t="s">
        <v>48</v>
      </c>
      <c r="C112" s="50"/>
      <c r="D112" s="50"/>
      <c r="E112" s="50"/>
      <c r="F112" s="50"/>
      <c r="G112" s="50"/>
      <c r="H112" s="53" t="s">
        <v>11</v>
      </c>
      <c r="I112" s="53" t="s">
        <v>11</v>
      </c>
    </row>
    <row r="113" spans="1:9" ht="12.75" x14ac:dyDescent="0.2">
      <c r="A113" s="52" t="s">
        <v>48</v>
      </c>
      <c r="B113" s="52" t="s">
        <v>49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49</v>
      </c>
      <c r="B114" s="52" t="s">
        <v>50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50</v>
      </c>
      <c r="B115" s="52" t="s">
        <v>51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51</v>
      </c>
      <c r="B116" s="52" t="s">
        <v>52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52</v>
      </c>
      <c r="B117" s="52" t="s">
        <v>53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53</v>
      </c>
      <c r="B118" s="52" t="s">
        <v>54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54</v>
      </c>
      <c r="B119" s="52" t="s">
        <v>55</v>
      </c>
      <c r="C119" s="50"/>
      <c r="D119" s="50"/>
      <c r="E119" s="50"/>
      <c r="F119" s="50"/>
      <c r="G119" s="50"/>
      <c r="H119" s="53" t="s">
        <v>11</v>
      </c>
      <c r="I119" s="53" t="s">
        <v>11</v>
      </c>
    </row>
    <row r="120" spans="1:9" ht="12.75" x14ac:dyDescent="0.2">
      <c r="A120" s="52" t="s">
        <v>55</v>
      </c>
      <c r="B120" s="52" t="s">
        <v>56</v>
      </c>
      <c r="C120" s="50"/>
      <c r="D120" s="50"/>
      <c r="E120" s="50"/>
      <c r="F120" s="50"/>
      <c r="G120" s="50"/>
      <c r="H120" s="53" t="s">
        <v>11</v>
      </c>
      <c r="I120" s="53" t="s">
        <v>11</v>
      </c>
    </row>
    <row r="121" spans="1:9" ht="12.75" x14ac:dyDescent="0.2">
      <c r="A121" s="52" t="s">
        <v>56</v>
      </c>
      <c r="B121" s="52" t="s">
        <v>57</v>
      </c>
      <c r="C121" s="53" t="s">
        <v>11</v>
      </c>
      <c r="D121" s="53" t="s">
        <v>11</v>
      </c>
      <c r="E121" s="53" t="s">
        <v>11</v>
      </c>
      <c r="F121" s="53" t="s">
        <v>11</v>
      </c>
      <c r="G121" s="53" t="s">
        <v>11</v>
      </c>
      <c r="H121" s="53" t="s">
        <v>11</v>
      </c>
      <c r="I121" s="53" t="s">
        <v>11</v>
      </c>
    </row>
    <row r="122" spans="1:9" ht="12.75" x14ac:dyDescent="0.2">
      <c r="A122" s="52" t="s">
        <v>57</v>
      </c>
      <c r="B122" s="52" t="s">
        <v>58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58</v>
      </c>
      <c r="B123" s="52" t="s">
        <v>59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59</v>
      </c>
      <c r="B124" s="52" t="s">
        <v>60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60</v>
      </c>
      <c r="B125" s="52" t="s">
        <v>61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61</v>
      </c>
      <c r="B126" s="52" t="s">
        <v>62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62</v>
      </c>
      <c r="B127" s="52" t="s">
        <v>63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3" t="s">
        <v>11</v>
      </c>
      <c r="I127" s="53" t="s">
        <v>11</v>
      </c>
    </row>
    <row r="128" spans="1:9" ht="12.75" x14ac:dyDescent="0.2">
      <c r="A128" s="52" t="s">
        <v>63</v>
      </c>
      <c r="B128" s="52" t="s">
        <v>64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3" t="s">
        <v>11</v>
      </c>
      <c r="I128" s="53" t="s">
        <v>11</v>
      </c>
    </row>
    <row r="129" spans="1:25" ht="12.75" x14ac:dyDescent="0.2">
      <c r="A129" s="52" t="s">
        <v>64</v>
      </c>
      <c r="B129" s="52" t="s">
        <v>65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0"/>
      <c r="I129" s="53" t="s">
        <v>11</v>
      </c>
    </row>
    <row r="130" spans="1:25" ht="12.75" x14ac:dyDescent="0.2">
      <c r="A130" s="52" t="s">
        <v>65</v>
      </c>
      <c r="B130" s="52" t="s">
        <v>66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3" t="s">
        <v>11</v>
      </c>
    </row>
    <row r="131" spans="1:25" ht="12.75" x14ac:dyDescent="0.2">
      <c r="A131" s="52" t="s">
        <v>66</v>
      </c>
      <c r="B131" s="52" t="s">
        <v>67</v>
      </c>
      <c r="C131" s="53" t="s">
        <v>11</v>
      </c>
      <c r="D131" s="53" t="s">
        <v>11</v>
      </c>
      <c r="E131" s="53" t="s">
        <v>11</v>
      </c>
      <c r="F131" s="53" t="s">
        <v>11</v>
      </c>
      <c r="G131" s="53" t="s">
        <v>11</v>
      </c>
      <c r="H131" s="50"/>
      <c r="I131" s="50"/>
    </row>
    <row r="132" spans="1:25" ht="12.75" x14ac:dyDescent="0.2">
      <c r="A132" s="52" t="s">
        <v>67</v>
      </c>
      <c r="B132" s="52" t="s">
        <v>68</v>
      </c>
      <c r="C132" s="53" t="s">
        <v>11</v>
      </c>
      <c r="D132" s="53" t="s">
        <v>11</v>
      </c>
      <c r="E132" s="53" t="s">
        <v>11</v>
      </c>
      <c r="F132" s="53" t="s">
        <v>11</v>
      </c>
      <c r="G132" s="53" t="s">
        <v>11</v>
      </c>
      <c r="H132" s="50"/>
      <c r="I132" s="50"/>
    </row>
    <row r="133" spans="1:25" ht="12.75" x14ac:dyDescent="0.2">
      <c r="A133" s="52" t="s">
        <v>68</v>
      </c>
      <c r="B133" s="52" t="s">
        <v>69</v>
      </c>
      <c r="C133" s="50"/>
      <c r="D133" s="50"/>
      <c r="E133" s="50"/>
      <c r="F133" s="50"/>
      <c r="G133" s="50"/>
      <c r="H133" s="50"/>
      <c r="I133" s="50"/>
    </row>
    <row r="134" spans="1:25" ht="12.75" x14ac:dyDescent="0.2">
      <c r="A134" s="52" t="s">
        <v>69</v>
      </c>
      <c r="B134" s="52" t="s">
        <v>70</v>
      </c>
      <c r="C134" s="50"/>
      <c r="D134" s="50"/>
      <c r="E134" s="50"/>
      <c r="F134" s="50"/>
      <c r="G134" s="50"/>
      <c r="H134" s="50"/>
      <c r="I134" s="50"/>
    </row>
    <row r="136" spans="1:25" ht="22.5" customHeight="1" x14ac:dyDescent="0.25">
      <c r="A136" s="68" t="s">
        <v>319</v>
      </c>
      <c r="B136" s="69"/>
      <c r="C136" s="69"/>
      <c r="D136" s="69"/>
      <c r="E136" s="69"/>
      <c r="F136" s="69"/>
      <c r="G136" s="69"/>
      <c r="H136" s="69"/>
      <c r="I136" s="70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1:25" ht="12.75" x14ac:dyDescent="0.2">
      <c r="A137" s="48" t="s">
        <v>30</v>
      </c>
      <c r="B137" s="48" t="s">
        <v>31</v>
      </c>
      <c r="C137" s="48" t="s">
        <v>32</v>
      </c>
      <c r="D137" s="48" t="s">
        <v>33</v>
      </c>
      <c r="E137" s="48" t="s">
        <v>34</v>
      </c>
      <c r="F137" s="48" t="s">
        <v>35</v>
      </c>
      <c r="G137" s="48" t="s">
        <v>36</v>
      </c>
      <c r="H137" s="48" t="s">
        <v>37</v>
      </c>
      <c r="I137" s="48" t="s">
        <v>38</v>
      </c>
      <c r="K137" s="38" t="s">
        <v>39</v>
      </c>
      <c r="L137" s="42">
        <v>50</v>
      </c>
    </row>
    <row r="138" spans="1:25" ht="12.75" x14ac:dyDescent="0.2">
      <c r="A138" s="49" t="s">
        <v>40</v>
      </c>
      <c r="B138" s="49" t="s">
        <v>41</v>
      </c>
      <c r="C138" s="50"/>
      <c r="D138" s="50"/>
      <c r="E138" s="50"/>
      <c r="F138" s="50"/>
      <c r="G138" s="50"/>
      <c r="H138" s="50"/>
      <c r="I138" s="50"/>
      <c r="K138" s="38" t="s">
        <v>0</v>
      </c>
      <c r="L138" s="57" t="s">
        <v>10</v>
      </c>
    </row>
    <row r="139" spans="1:25" ht="12.75" x14ac:dyDescent="0.2">
      <c r="A139" s="49" t="s">
        <v>41</v>
      </c>
      <c r="B139" s="52" t="s">
        <v>42</v>
      </c>
      <c r="C139" s="50"/>
      <c r="D139" s="50"/>
      <c r="E139" s="50"/>
      <c r="F139" s="50"/>
      <c r="G139" s="50"/>
      <c r="H139" s="50"/>
      <c r="I139" s="50"/>
      <c r="K139" s="38" t="s">
        <v>5</v>
      </c>
      <c r="L139" s="57" t="s">
        <v>16</v>
      </c>
    </row>
    <row r="140" spans="1:25" ht="12.75" x14ac:dyDescent="0.2">
      <c r="A140" s="52" t="s">
        <v>42</v>
      </c>
      <c r="B140" s="52" t="s">
        <v>43</v>
      </c>
      <c r="C140" s="50"/>
      <c r="D140" s="50"/>
      <c r="E140" s="50"/>
      <c r="F140" s="50"/>
      <c r="G140" s="50"/>
      <c r="H140" s="53" t="s">
        <v>11</v>
      </c>
      <c r="I140" s="50"/>
      <c r="K140" s="38" t="s">
        <v>6</v>
      </c>
      <c r="L140" s="54" t="s">
        <v>20</v>
      </c>
    </row>
    <row r="141" spans="1:25" ht="12.75" x14ac:dyDescent="0.2">
      <c r="A141" s="52" t="s">
        <v>43</v>
      </c>
      <c r="B141" s="52" t="s">
        <v>44</v>
      </c>
      <c r="C141" s="50"/>
      <c r="D141" s="50"/>
      <c r="E141" s="50"/>
      <c r="F141" s="50"/>
      <c r="G141" s="50"/>
      <c r="H141" s="53" t="s">
        <v>11</v>
      </c>
      <c r="I141" s="50"/>
      <c r="K141" s="38" t="s">
        <v>45</v>
      </c>
      <c r="L141" s="42">
        <f>VLOOKUP(L138,Parametere!$A$2:$B$5,2,FALSE)*VLOOKUP(L139,Parametere!$A$8:$B$9,2,FALSE)*VLOOKUP(L140,Parametere!$A$12:$B$14,2,FALSE)</f>
        <v>0.25</v>
      </c>
    </row>
    <row r="142" spans="1:25" ht="12.75" x14ac:dyDescent="0.2">
      <c r="A142" s="52" t="s">
        <v>44</v>
      </c>
      <c r="B142" s="52" t="s">
        <v>46</v>
      </c>
      <c r="C142" s="50"/>
      <c r="D142" s="50"/>
      <c r="E142" s="50"/>
      <c r="F142" s="50"/>
      <c r="G142" s="50"/>
      <c r="H142" s="53" t="s">
        <v>11</v>
      </c>
      <c r="I142" s="53" t="s">
        <v>11</v>
      </c>
      <c r="K142" s="55" t="s">
        <v>47</v>
      </c>
      <c r="L142" s="56">
        <f>L137*L141</f>
        <v>12.5</v>
      </c>
    </row>
    <row r="143" spans="1:25" ht="12.75" x14ac:dyDescent="0.2">
      <c r="A143" s="52" t="s">
        <v>46</v>
      </c>
      <c r="B143" s="52" t="s">
        <v>48</v>
      </c>
      <c r="C143" s="50"/>
      <c r="D143" s="50"/>
      <c r="E143" s="50"/>
      <c r="F143" s="50"/>
      <c r="G143" s="50"/>
      <c r="H143" s="53" t="s">
        <v>11</v>
      </c>
      <c r="I143" s="53" t="s">
        <v>11</v>
      </c>
    </row>
    <row r="144" spans="1:25" ht="12.75" x14ac:dyDescent="0.2">
      <c r="A144" s="52" t="s">
        <v>48</v>
      </c>
      <c r="B144" s="52" t="s">
        <v>49</v>
      </c>
      <c r="C144" s="50"/>
      <c r="D144" s="50"/>
      <c r="E144" s="50"/>
      <c r="F144" s="50"/>
      <c r="G144" s="50"/>
      <c r="H144" s="53" t="s">
        <v>11</v>
      </c>
      <c r="I144" s="53" t="s">
        <v>11</v>
      </c>
    </row>
    <row r="145" spans="1:9" ht="12.75" x14ac:dyDescent="0.2">
      <c r="A145" s="52" t="s">
        <v>49</v>
      </c>
      <c r="B145" s="52" t="s">
        <v>50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50</v>
      </c>
      <c r="B146" s="52" t="s">
        <v>51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51</v>
      </c>
      <c r="B147" s="52" t="s">
        <v>52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52</v>
      </c>
      <c r="B148" s="52" t="s">
        <v>53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53</v>
      </c>
      <c r="B149" s="52" t="s">
        <v>54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54</v>
      </c>
      <c r="B150" s="52" t="s">
        <v>55</v>
      </c>
      <c r="C150" s="50"/>
      <c r="D150" s="50"/>
      <c r="E150" s="50"/>
      <c r="F150" s="50"/>
      <c r="G150" s="50"/>
      <c r="H150" s="53" t="s">
        <v>11</v>
      </c>
      <c r="I150" s="53" t="s">
        <v>11</v>
      </c>
    </row>
    <row r="151" spans="1:9" ht="12.75" x14ac:dyDescent="0.2">
      <c r="A151" s="52" t="s">
        <v>55</v>
      </c>
      <c r="B151" s="52" t="s">
        <v>56</v>
      </c>
      <c r="C151" s="50"/>
      <c r="D151" s="50"/>
      <c r="E151" s="50"/>
      <c r="F151" s="50"/>
      <c r="G151" s="50"/>
      <c r="H151" s="53" t="s">
        <v>11</v>
      </c>
      <c r="I151" s="53" t="s">
        <v>11</v>
      </c>
    </row>
    <row r="152" spans="1:9" ht="12.75" x14ac:dyDescent="0.2">
      <c r="A152" s="52" t="s">
        <v>56</v>
      </c>
      <c r="B152" s="52" t="s">
        <v>57</v>
      </c>
      <c r="C152" s="53" t="s">
        <v>11</v>
      </c>
      <c r="D152" s="53" t="s">
        <v>11</v>
      </c>
      <c r="E152" s="53" t="s">
        <v>11</v>
      </c>
      <c r="F152" s="53" t="s">
        <v>11</v>
      </c>
      <c r="G152" s="53" t="s">
        <v>11</v>
      </c>
      <c r="H152" s="53" t="s">
        <v>11</v>
      </c>
      <c r="I152" s="53" t="s">
        <v>11</v>
      </c>
    </row>
    <row r="153" spans="1:9" ht="12.75" x14ac:dyDescent="0.2">
      <c r="A153" s="52" t="s">
        <v>57</v>
      </c>
      <c r="B153" s="52" t="s">
        <v>58</v>
      </c>
      <c r="C153" s="53" t="s">
        <v>11</v>
      </c>
      <c r="D153" s="53" t="s">
        <v>11</v>
      </c>
      <c r="E153" s="53" t="s">
        <v>11</v>
      </c>
      <c r="F153" s="53" t="s">
        <v>11</v>
      </c>
      <c r="G153" s="53" t="s">
        <v>11</v>
      </c>
      <c r="H153" s="53" t="s">
        <v>11</v>
      </c>
      <c r="I153" s="53" t="s">
        <v>11</v>
      </c>
    </row>
    <row r="154" spans="1:9" ht="12.75" x14ac:dyDescent="0.2">
      <c r="A154" s="52" t="s">
        <v>58</v>
      </c>
      <c r="B154" s="52" t="s">
        <v>59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59</v>
      </c>
      <c r="B155" s="52" t="s">
        <v>60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60</v>
      </c>
      <c r="B156" s="52" t="s">
        <v>61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61</v>
      </c>
      <c r="B157" s="52" t="s">
        <v>62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62</v>
      </c>
      <c r="B158" s="52" t="s">
        <v>63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3" t="s">
        <v>11</v>
      </c>
      <c r="I158" s="53" t="s">
        <v>11</v>
      </c>
    </row>
    <row r="159" spans="1:9" ht="12.75" x14ac:dyDescent="0.2">
      <c r="A159" s="52" t="s">
        <v>63</v>
      </c>
      <c r="B159" s="52" t="s">
        <v>64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3" t="s">
        <v>11</v>
      </c>
      <c r="I159" s="53" t="s">
        <v>11</v>
      </c>
    </row>
    <row r="160" spans="1:9" ht="12.75" x14ac:dyDescent="0.2">
      <c r="A160" s="52" t="s">
        <v>64</v>
      </c>
      <c r="B160" s="52" t="s">
        <v>65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0"/>
      <c r="I160" s="53" t="s">
        <v>11</v>
      </c>
    </row>
    <row r="161" spans="1:25" ht="12.75" x14ac:dyDescent="0.2">
      <c r="A161" s="52" t="s">
        <v>65</v>
      </c>
      <c r="B161" s="52" t="s">
        <v>66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0"/>
      <c r="I161" s="53" t="s">
        <v>11</v>
      </c>
    </row>
    <row r="162" spans="1:25" ht="12.75" x14ac:dyDescent="0.2">
      <c r="A162" s="52" t="s">
        <v>66</v>
      </c>
      <c r="B162" s="52" t="s">
        <v>67</v>
      </c>
      <c r="C162" s="53" t="s">
        <v>11</v>
      </c>
      <c r="D162" s="53" t="s">
        <v>11</v>
      </c>
      <c r="E162" s="53" t="s">
        <v>11</v>
      </c>
      <c r="F162" s="53" t="s">
        <v>11</v>
      </c>
      <c r="G162" s="53" t="s">
        <v>11</v>
      </c>
      <c r="H162" s="50"/>
      <c r="I162" s="50"/>
    </row>
    <row r="163" spans="1:25" ht="12.75" x14ac:dyDescent="0.2">
      <c r="A163" s="52" t="s">
        <v>67</v>
      </c>
      <c r="B163" s="52" t="s">
        <v>68</v>
      </c>
      <c r="C163" s="53" t="s">
        <v>11</v>
      </c>
      <c r="D163" s="53" t="s">
        <v>11</v>
      </c>
      <c r="E163" s="53" t="s">
        <v>11</v>
      </c>
      <c r="F163" s="53" t="s">
        <v>11</v>
      </c>
      <c r="G163" s="53" t="s">
        <v>11</v>
      </c>
      <c r="H163" s="50"/>
      <c r="I163" s="50"/>
    </row>
    <row r="164" spans="1:25" ht="12.75" x14ac:dyDescent="0.2">
      <c r="A164" s="52" t="s">
        <v>68</v>
      </c>
      <c r="B164" s="52" t="s">
        <v>69</v>
      </c>
      <c r="C164" s="50"/>
      <c r="D164" s="50"/>
      <c r="E164" s="50"/>
      <c r="F164" s="50"/>
      <c r="G164" s="50"/>
      <c r="H164" s="50"/>
      <c r="I164" s="50"/>
    </row>
    <row r="165" spans="1:25" ht="12.75" x14ac:dyDescent="0.2">
      <c r="A165" s="52" t="s">
        <v>69</v>
      </c>
      <c r="B165" s="52" t="s">
        <v>70</v>
      </c>
      <c r="C165" s="50"/>
      <c r="D165" s="50"/>
      <c r="E165" s="50"/>
      <c r="F165" s="50"/>
      <c r="G165" s="50"/>
      <c r="H165" s="50"/>
      <c r="I165" s="50"/>
    </row>
    <row r="167" spans="1:25" ht="22.5" customHeight="1" x14ac:dyDescent="0.25">
      <c r="A167" s="68" t="s">
        <v>322</v>
      </c>
      <c r="B167" s="69"/>
      <c r="C167" s="69"/>
      <c r="D167" s="69"/>
      <c r="E167" s="69"/>
      <c r="F167" s="69"/>
      <c r="G167" s="69"/>
      <c r="H167" s="69"/>
      <c r="I167" s="70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1:25" ht="12.75" x14ac:dyDescent="0.2">
      <c r="A168" s="48" t="s">
        <v>30</v>
      </c>
      <c r="B168" s="48" t="s">
        <v>31</v>
      </c>
      <c r="C168" s="48" t="s">
        <v>32</v>
      </c>
      <c r="D168" s="48" t="s">
        <v>33</v>
      </c>
      <c r="E168" s="48" t="s">
        <v>34</v>
      </c>
      <c r="F168" s="48" t="s">
        <v>35</v>
      </c>
      <c r="G168" s="48" t="s">
        <v>36</v>
      </c>
      <c r="H168" s="48" t="s">
        <v>37</v>
      </c>
      <c r="I168" s="48" t="s">
        <v>38</v>
      </c>
      <c r="K168" s="38" t="s">
        <v>39</v>
      </c>
      <c r="L168" s="42">
        <v>50</v>
      </c>
    </row>
    <row r="169" spans="1:25" ht="12.75" x14ac:dyDescent="0.2">
      <c r="A169" s="49" t="s">
        <v>40</v>
      </c>
      <c r="B169" s="49" t="s">
        <v>41</v>
      </c>
      <c r="C169" s="50"/>
      <c r="D169" s="50"/>
      <c r="E169" s="50"/>
      <c r="F169" s="50"/>
      <c r="G169" s="50"/>
      <c r="H169" s="50"/>
      <c r="I169" s="50"/>
      <c r="K169" s="38" t="s">
        <v>0</v>
      </c>
      <c r="L169" s="57" t="s">
        <v>10</v>
      </c>
    </row>
    <row r="170" spans="1:25" ht="12.75" x14ac:dyDescent="0.2">
      <c r="A170" s="49" t="s">
        <v>41</v>
      </c>
      <c r="B170" s="52" t="s">
        <v>42</v>
      </c>
      <c r="C170" s="50"/>
      <c r="D170" s="50"/>
      <c r="E170" s="50"/>
      <c r="F170" s="50"/>
      <c r="G170" s="50"/>
      <c r="H170" s="50"/>
      <c r="I170" s="50"/>
      <c r="K170" s="38" t="s">
        <v>5</v>
      </c>
      <c r="L170" s="57" t="s">
        <v>16</v>
      </c>
    </row>
    <row r="171" spans="1:25" ht="12.75" x14ac:dyDescent="0.2">
      <c r="A171" s="52" t="s">
        <v>42</v>
      </c>
      <c r="B171" s="52" t="s">
        <v>43</v>
      </c>
      <c r="C171" s="50"/>
      <c r="D171" s="50"/>
      <c r="E171" s="50"/>
      <c r="F171" s="50"/>
      <c r="G171" s="50"/>
      <c r="H171" s="53" t="s">
        <v>11</v>
      </c>
      <c r="I171" s="50"/>
      <c r="K171" s="38" t="s">
        <v>6</v>
      </c>
      <c r="L171" s="54" t="s">
        <v>20</v>
      </c>
    </row>
    <row r="172" spans="1:25" ht="12.75" x14ac:dyDescent="0.2">
      <c r="A172" s="52" t="s">
        <v>43</v>
      </c>
      <c r="B172" s="52" t="s">
        <v>44</v>
      </c>
      <c r="C172" s="50"/>
      <c r="D172" s="50"/>
      <c r="E172" s="50"/>
      <c r="F172" s="50"/>
      <c r="G172" s="50"/>
      <c r="H172" s="53" t="s">
        <v>11</v>
      </c>
      <c r="I172" s="50"/>
      <c r="K172" s="38" t="s">
        <v>45</v>
      </c>
      <c r="L172" s="42">
        <f>VLOOKUP(L169,Parametere!$A$2:$B$5,2,FALSE)*VLOOKUP(L170,Parametere!$A$8:$B$9,2,FALSE)*VLOOKUP(L171,Parametere!$A$12:$B$14,2,FALSE)</f>
        <v>0.25</v>
      </c>
    </row>
    <row r="173" spans="1:25" ht="12.75" x14ac:dyDescent="0.2">
      <c r="A173" s="52" t="s">
        <v>44</v>
      </c>
      <c r="B173" s="52" t="s">
        <v>46</v>
      </c>
      <c r="C173" s="50"/>
      <c r="D173" s="50"/>
      <c r="E173" s="50"/>
      <c r="F173" s="50"/>
      <c r="G173" s="50"/>
      <c r="H173" s="53" t="s">
        <v>11</v>
      </c>
      <c r="I173" s="53" t="s">
        <v>11</v>
      </c>
      <c r="K173" s="55" t="s">
        <v>47</v>
      </c>
      <c r="L173" s="56">
        <f>L168*L172</f>
        <v>12.5</v>
      </c>
    </row>
    <row r="174" spans="1:25" ht="12.75" x14ac:dyDescent="0.2">
      <c r="A174" s="52" t="s">
        <v>46</v>
      </c>
      <c r="B174" s="52" t="s">
        <v>48</v>
      </c>
      <c r="C174" s="50"/>
      <c r="D174" s="50"/>
      <c r="E174" s="50"/>
      <c r="F174" s="50"/>
      <c r="G174" s="50"/>
      <c r="H174" s="53" t="s">
        <v>11</v>
      </c>
      <c r="I174" s="53" t="s">
        <v>11</v>
      </c>
    </row>
    <row r="175" spans="1:25" ht="12.75" x14ac:dyDescent="0.2">
      <c r="A175" s="52" t="s">
        <v>48</v>
      </c>
      <c r="B175" s="52" t="s">
        <v>49</v>
      </c>
      <c r="C175" s="50"/>
      <c r="D175" s="50"/>
      <c r="E175" s="50"/>
      <c r="F175" s="50"/>
      <c r="G175" s="50"/>
      <c r="H175" s="53" t="s">
        <v>11</v>
      </c>
      <c r="I175" s="53" t="s">
        <v>11</v>
      </c>
    </row>
    <row r="176" spans="1:25" ht="12.75" x14ac:dyDescent="0.2">
      <c r="A176" s="52" t="s">
        <v>49</v>
      </c>
      <c r="B176" s="52" t="s">
        <v>50</v>
      </c>
      <c r="C176" s="50"/>
      <c r="D176" s="50"/>
      <c r="E176" s="50"/>
      <c r="F176" s="50"/>
      <c r="G176" s="50"/>
      <c r="H176" s="53" t="s">
        <v>11</v>
      </c>
      <c r="I176" s="53" t="s">
        <v>11</v>
      </c>
    </row>
    <row r="177" spans="1:9" ht="12.75" x14ac:dyDescent="0.2">
      <c r="A177" s="52" t="s">
        <v>50</v>
      </c>
      <c r="B177" s="52" t="s">
        <v>51</v>
      </c>
      <c r="C177" s="50"/>
      <c r="D177" s="50"/>
      <c r="E177" s="50"/>
      <c r="F177" s="50"/>
      <c r="G177" s="50"/>
      <c r="H177" s="53" t="s">
        <v>11</v>
      </c>
      <c r="I177" s="53" t="s">
        <v>11</v>
      </c>
    </row>
    <row r="178" spans="1:9" ht="12.75" x14ac:dyDescent="0.2">
      <c r="A178" s="52" t="s">
        <v>51</v>
      </c>
      <c r="B178" s="52" t="s">
        <v>52</v>
      </c>
      <c r="C178" s="50"/>
      <c r="D178" s="50"/>
      <c r="E178" s="50"/>
      <c r="F178" s="50"/>
      <c r="G178" s="50"/>
      <c r="H178" s="53" t="s">
        <v>11</v>
      </c>
      <c r="I178" s="53" t="s">
        <v>11</v>
      </c>
    </row>
    <row r="179" spans="1:9" ht="12.75" x14ac:dyDescent="0.2">
      <c r="A179" s="52" t="s">
        <v>52</v>
      </c>
      <c r="B179" s="52" t="s">
        <v>53</v>
      </c>
      <c r="C179" s="50"/>
      <c r="D179" s="50"/>
      <c r="E179" s="50"/>
      <c r="F179" s="50"/>
      <c r="G179" s="50"/>
      <c r="H179" s="53" t="s">
        <v>11</v>
      </c>
      <c r="I179" s="53" t="s">
        <v>11</v>
      </c>
    </row>
    <row r="180" spans="1:9" ht="12.75" x14ac:dyDescent="0.2">
      <c r="A180" s="52" t="s">
        <v>53</v>
      </c>
      <c r="B180" s="52" t="s">
        <v>54</v>
      </c>
      <c r="C180" s="50"/>
      <c r="D180" s="50"/>
      <c r="E180" s="50"/>
      <c r="F180" s="50"/>
      <c r="G180" s="50"/>
      <c r="H180" s="53" t="s">
        <v>11</v>
      </c>
      <c r="I180" s="53" t="s">
        <v>11</v>
      </c>
    </row>
    <row r="181" spans="1:9" ht="12.75" x14ac:dyDescent="0.2">
      <c r="A181" s="52" t="s">
        <v>54</v>
      </c>
      <c r="B181" s="52" t="s">
        <v>55</v>
      </c>
      <c r="C181" s="50"/>
      <c r="D181" s="50"/>
      <c r="E181" s="50"/>
      <c r="F181" s="50"/>
      <c r="G181" s="50"/>
      <c r="H181" s="53" t="s">
        <v>11</v>
      </c>
      <c r="I181" s="53" t="s">
        <v>11</v>
      </c>
    </row>
    <row r="182" spans="1:9" ht="12.75" x14ac:dyDescent="0.2">
      <c r="A182" s="52" t="s">
        <v>55</v>
      </c>
      <c r="B182" s="52" t="s">
        <v>56</v>
      </c>
      <c r="C182" s="50"/>
      <c r="D182" s="50"/>
      <c r="E182" s="50"/>
      <c r="F182" s="50"/>
      <c r="G182" s="50"/>
      <c r="H182" s="53" t="s">
        <v>11</v>
      </c>
      <c r="I182" s="53" t="s">
        <v>11</v>
      </c>
    </row>
    <row r="183" spans="1:9" ht="12.75" x14ac:dyDescent="0.2">
      <c r="A183" s="52" t="s">
        <v>56</v>
      </c>
      <c r="B183" s="52" t="s">
        <v>57</v>
      </c>
      <c r="C183" s="53" t="s">
        <v>11</v>
      </c>
      <c r="D183" s="53" t="s">
        <v>11</v>
      </c>
      <c r="E183" s="53" t="s">
        <v>11</v>
      </c>
      <c r="F183" s="53" t="s">
        <v>11</v>
      </c>
      <c r="G183" s="53" t="s">
        <v>11</v>
      </c>
      <c r="H183" s="53" t="s">
        <v>11</v>
      </c>
      <c r="I183" s="53" t="s">
        <v>11</v>
      </c>
    </row>
    <row r="184" spans="1:9" ht="12.75" x14ac:dyDescent="0.2">
      <c r="A184" s="52" t="s">
        <v>57</v>
      </c>
      <c r="B184" s="52" t="s">
        <v>58</v>
      </c>
      <c r="C184" s="53" t="s">
        <v>11</v>
      </c>
      <c r="D184" s="53" t="s">
        <v>11</v>
      </c>
      <c r="E184" s="53" t="s">
        <v>11</v>
      </c>
      <c r="F184" s="53" t="s">
        <v>11</v>
      </c>
      <c r="G184" s="53" t="s">
        <v>11</v>
      </c>
      <c r="H184" s="53" t="s">
        <v>11</v>
      </c>
      <c r="I184" s="53" t="s">
        <v>11</v>
      </c>
    </row>
    <row r="185" spans="1:9" ht="12.75" x14ac:dyDescent="0.2">
      <c r="A185" s="52" t="s">
        <v>58</v>
      </c>
      <c r="B185" s="52" t="s">
        <v>59</v>
      </c>
      <c r="C185" s="53" t="s">
        <v>11</v>
      </c>
      <c r="D185" s="53" t="s">
        <v>11</v>
      </c>
      <c r="E185" s="53" t="s">
        <v>11</v>
      </c>
      <c r="F185" s="53" t="s">
        <v>11</v>
      </c>
      <c r="G185" s="53" t="s">
        <v>11</v>
      </c>
      <c r="H185" s="53" t="s">
        <v>11</v>
      </c>
      <c r="I185" s="53" t="s">
        <v>11</v>
      </c>
    </row>
    <row r="186" spans="1:9" ht="12.75" x14ac:dyDescent="0.2">
      <c r="A186" s="52" t="s">
        <v>59</v>
      </c>
      <c r="B186" s="52" t="s">
        <v>60</v>
      </c>
      <c r="C186" s="53" t="s">
        <v>11</v>
      </c>
      <c r="D186" s="53" t="s">
        <v>11</v>
      </c>
      <c r="E186" s="53" t="s">
        <v>11</v>
      </c>
      <c r="F186" s="53" t="s">
        <v>11</v>
      </c>
      <c r="G186" s="53" t="s">
        <v>11</v>
      </c>
      <c r="H186" s="53" t="s">
        <v>11</v>
      </c>
      <c r="I186" s="53" t="s">
        <v>11</v>
      </c>
    </row>
    <row r="187" spans="1:9" ht="12.75" x14ac:dyDescent="0.2">
      <c r="A187" s="52" t="s">
        <v>60</v>
      </c>
      <c r="B187" s="52" t="s">
        <v>61</v>
      </c>
      <c r="C187" s="53" t="s">
        <v>11</v>
      </c>
      <c r="D187" s="53" t="s">
        <v>11</v>
      </c>
      <c r="E187" s="53" t="s">
        <v>11</v>
      </c>
      <c r="F187" s="53" t="s">
        <v>11</v>
      </c>
      <c r="G187" s="53" t="s">
        <v>11</v>
      </c>
      <c r="H187" s="53" t="s">
        <v>11</v>
      </c>
      <c r="I187" s="53" t="s">
        <v>11</v>
      </c>
    </row>
    <row r="188" spans="1:9" ht="12.75" x14ac:dyDescent="0.2">
      <c r="A188" s="52" t="s">
        <v>61</v>
      </c>
      <c r="B188" s="52" t="s">
        <v>62</v>
      </c>
      <c r="C188" s="53" t="s">
        <v>11</v>
      </c>
      <c r="D188" s="53" t="s">
        <v>11</v>
      </c>
      <c r="E188" s="53" t="s">
        <v>11</v>
      </c>
      <c r="F188" s="53" t="s">
        <v>11</v>
      </c>
      <c r="G188" s="53" t="s">
        <v>11</v>
      </c>
      <c r="H188" s="53" t="s">
        <v>11</v>
      </c>
      <c r="I188" s="53" t="s">
        <v>11</v>
      </c>
    </row>
    <row r="189" spans="1:9" ht="12.75" x14ac:dyDescent="0.2">
      <c r="A189" s="52" t="s">
        <v>62</v>
      </c>
      <c r="B189" s="52" t="s">
        <v>63</v>
      </c>
      <c r="C189" s="53" t="s">
        <v>11</v>
      </c>
      <c r="D189" s="53" t="s">
        <v>11</v>
      </c>
      <c r="E189" s="53" t="s">
        <v>11</v>
      </c>
      <c r="F189" s="53" t="s">
        <v>11</v>
      </c>
      <c r="G189" s="53" t="s">
        <v>11</v>
      </c>
      <c r="H189" s="53" t="s">
        <v>11</v>
      </c>
      <c r="I189" s="53" t="s">
        <v>11</v>
      </c>
    </row>
    <row r="190" spans="1:9" ht="12.75" x14ac:dyDescent="0.2">
      <c r="A190" s="52" t="s">
        <v>63</v>
      </c>
      <c r="B190" s="52" t="s">
        <v>64</v>
      </c>
      <c r="C190" s="53" t="s">
        <v>11</v>
      </c>
      <c r="D190" s="53" t="s">
        <v>11</v>
      </c>
      <c r="E190" s="53" t="s">
        <v>11</v>
      </c>
      <c r="F190" s="53" t="s">
        <v>11</v>
      </c>
      <c r="G190" s="53" t="s">
        <v>11</v>
      </c>
      <c r="H190" s="53" t="s">
        <v>11</v>
      </c>
      <c r="I190" s="53" t="s">
        <v>11</v>
      </c>
    </row>
    <row r="191" spans="1:9" ht="12.75" x14ac:dyDescent="0.2">
      <c r="A191" s="52" t="s">
        <v>64</v>
      </c>
      <c r="B191" s="52" t="s">
        <v>65</v>
      </c>
      <c r="C191" s="53" t="s">
        <v>11</v>
      </c>
      <c r="D191" s="53" t="s">
        <v>11</v>
      </c>
      <c r="E191" s="53" t="s">
        <v>11</v>
      </c>
      <c r="F191" s="53" t="s">
        <v>11</v>
      </c>
      <c r="G191" s="53" t="s">
        <v>11</v>
      </c>
      <c r="H191" s="50"/>
      <c r="I191" s="53" t="s">
        <v>11</v>
      </c>
    </row>
    <row r="192" spans="1:9" ht="12.75" x14ac:dyDescent="0.2">
      <c r="A192" s="52" t="s">
        <v>65</v>
      </c>
      <c r="B192" s="52" t="s">
        <v>66</v>
      </c>
      <c r="C192" s="53" t="s">
        <v>11</v>
      </c>
      <c r="D192" s="53" t="s">
        <v>11</v>
      </c>
      <c r="E192" s="53" t="s">
        <v>11</v>
      </c>
      <c r="F192" s="53" t="s">
        <v>11</v>
      </c>
      <c r="G192" s="53" t="s">
        <v>11</v>
      </c>
      <c r="H192" s="50"/>
      <c r="I192" s="53" t="s">
        <v>11</v>
      </c>
    </row>
    <row r="193" spans="1:25" ht="12.75" x14ac:dyDescent="0.2">
      <c r="A193" s="52" t="s">
        <v>66</v>
      </c>
      <c r="B193" s="52" t="s">
        <v>67</v>
      </c>
      <c r="C193" s="53" t="s">
        <v>11</v>
      </c>
      <c r="D193" s="53" t="s">
        <v>11</v>
      </c>
      <c r="E193" s="53" t="s">
        <v>11</v>
      </c>
      <c r="F193" s="53" t="s">
        <v>11</v>
      </c>
      <c r="G193" s="53" t="s">
        <v>11</v>
      </c>
      <c r="H193" s="50"/>
      <c r="I193" s="50"/>
    </row>
    <row r="194" spans="1:25" ht="12.75" x14ac:dyDescent="0.2">
      <c r="A194" s="52" t="s">
        <v>67</v>
      </c>
      <c r="B194" s="52" t="s">
        <v>68</v>
      </c>
      <c r="C194" s="53" t="s">
        <v>11</v>
      </c>
      <c r="D194" s="53" t="s">
        <v>11</v>
      </c>
      <c r="E194" s="53" t="s">
        <v>11</v>
      </c>
      <c r="F194" s="53" t="s">
        <v>11</v>
      </c>
      <c r="G194" s="53" t="s">
        <v>11</v>
      </c>
      <c r="H194" s="50"/>
      <c r="I194" s="50"/>
    </row>
    <row r="195" spans="1:25" ht="12.75" x14ac:dyDescent="0.2">
      <c r="A195" s="52" t="s">
        <v>68</v>
      </c>
      <c r="B195" s="52" t="s">
        <v>69</v>
      </c>
      <c r="C195" s="50"/>
      <c r="D195" s="50"/>
      <c r="E195" s="50"/>
      <c r="F195" s="50"/>
      <c r="G195" s="50"/>
      <c r="H195" s="50"/>
      <c r="I195" s="50"/>
    </row>
    <row r="196" spans="1:25" ht="12.75" x14ac:dyDescent="0.2">
      <c r="A196" s="52" t="s">
        <v>69</v>
      </c>
      <c r="B196" s="52" t="s">
        <v>70</v>
      </c>
      <c r="C196" s="50"/>
      <c r="D196" s="50"/>
      <c r="E196" s="50"/>
      <c r="F196" s="50"/>
      <c r="G196" s="50"/>
      <c r="H196" s="50"/>
      <c r="I196" s="50"/>
    </row>
    <row r="198" spans="1:25" ht="22.5" customHeight="1" x14ac:dyDescent="0.25">
      <c r="A198" s="68" t="s">
        <v>325</v>
      </c>
      <c r="B198" s="69"/>
      <c r="C198" s="69"/>
      <c r="D198" s="69"/>
      <c r="E198" s="69"/>
      <c r="F198" s="69"/>
      <c r="G198" s="69"/>
      <c r="H198" s="69"/>
      <c r="I198" s="70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</row>
    <row r="199" spans="1:25" ht="12.75" x14ac:dyDescent="0.2">
      <c r="A199" s="48" t="s">
        <v>30</v>
      </c>
      <c r="B199" s="48" t="s">
        <v>31</v>
      </c>
      <c r="C199" s="48" t="s">
        <v>32</v>
      </c>
      <c r="D199" s="48" t="s">
        <v>33</v>
      </c>
      <c r="E199" s="48" t="s">
        <v>34</v>
      </c>
      <c r="F199" s="48" t="s">
        <v>35</v>
      </c>
      <c r="G199" s="48" t="s">
        <v>36</v>
      </c>
      <c r="H199" s="48" t="s">
        <v>37</v>
      </c>
      <c r="I199" s="48" t="s">
        <v>38</v>
      </c>
      <c r="K199" s="38" t="s">
        <v>39</v>
      </c>
      <c r="L199" s="42">
        <v>50</v>
      </c>
    </row>
    <row r="200" spans="1:25" ht="12.75" x14ac:dyDescent="0.2">
      <c r="A200" s="49" t="s">
        <v>40</v>
      </c>
      <c r="B200" s="49" t="s">
        <v>41</v>
      </c>
      <c r="C200" s="50"/>
      <c r="D200" s="50"/>
      <c r="E200" s="50"/>
      <c r="F200" s="50"/>
      <c r="G200" s="50"/>
      <c r="H200" s="50"/>
      <c r="I200" s="50"/>
      <c r="K200" s="38" t="s">
        <v>0</v>
      </c>
      <c r="L200" s="57" t="s">
        <v>10</v>
      </c>
    </row>
    <row r="201" spans="1:25" ht="12.75" x14ac:dyDescent="0.2">
      <c r="A201" s="49" t="s">
        <v>41</v>
      </c>
      <c r="B201" s="52" t="s">
        <v>42</v>
      </c>
      <c r="C201" s="50"/>
      <c r="D201" s="50"/>
      <c r="E201" s="50"/>
      <c r="F201" s="50"/>
      <c r="G201" s="50"/>
      <c r="H201" s="50"/>
      <c r="I201" s="50"/>
      <c r="K201" s="38" t="s">
        <v>5</v>
      </c>
      <c r="L201" s="57" t="s">
        <v>16</v>
      </c>
    </row>
    <row r="202" spans="1:25" ht="12.75" x14ac:dyDescent="0.2">
      <c r="A202" s="52" t="s">
        <v>42</v>
      </c>
      <c r="B202" s="52" t="s">
        <v>43</v>
      </c>
      <c r="C202" s="50"/>
      <c r="D202" s="50"/>
      <c r="E202" s="50"/>
      <c r="F202" s="50"/>
      <c r="G202" s="50"/>
      <c r="H202" s="53" t="s">
        <v>11</v>
      </c>
      <c r="I202" s="50"/>
      <c r="K202" s="38" t="s">
        <v>6</v>
      </c>
      <c r="L202" s="54" t="s">
        <v>20</v>
      </c>
    </row>
    <row r="203" spans="1:25" ht="12.75" x14ac:dyDescent="0.2">
      <c r="A203" s="52" t="s">
        <v>43</v>
      </c>
      <c r="B203" s="52" t="s">
        <v>44</v>
      </c>
      <c r="C203" s="50"/>
      <c r="D203" s="50"/>
      <c r="E203" s="50"/>
      <c r="F203" s="50"/>
      <c r="G203" s="50"/>
      <c r="H203" s="53" t="s">
        <v>11</v>
      </c>
      <c r="I203" s="50"/>
      <c r="K203" s="38" t="s">
        <v>45</v>
      </c>
      <c r="L203" s="42">
        <f>VLOOKUP(L200,Parametere!$A$2:$B$5,2,FALSE)*VLOOKUP(L201,Parametere!$A$8:$B$9,2,FALSE)*VLOOKUP(L202,Parametere!$A$12:$B$14,2,FALSE)</f>
        <v>0.25</v>
      </c>
    </row>
    <row r="204" spans="1:25" ht="12.75" x14ac:dyDescent="0.2">
      <c r="A204" s="52" t="s">
        <v>44</v>
      </c>
      <c r="B204" s="52" t="s">
        <v>46</v>
      </c>
      <c r="C204" s="50"/>
      <c r="D204" s="50"/>
      <c r="E204" s="50"/>
      <c r="F204" s="50"/>
      <c r="G204" s="50"/>
      <c r="H204" s="53" t="s">
        <v>11</v>
      </c>
      <c r="I204" s="53" t="s">
        <v>11</v>
      </c>
      <c r="K204" s="55" t="s">
        <v>47</v>
      </c>
      <c r="L204" s="56">
        <f>L199*L203</f>
        <v>12.5</v>
      </c>
    </row>
    <row r="205" spans="1:25" ht="12.75" x14ac:dyDescent="0.2">
      <c r="A205" s="52" t="s">
        <v>46</v>
      </c>
      <c r="B205" s="52" t="s">
        <v>48</v>
      </c>
      <c r="C205" s="50"/>
      <c r="D205" s="50"/>
      <c r="E205" s="50"/>
      <c r="F205" s="50"/>
      <c r="G205" s="50"/>
      <c r="H205" s="53" t="s">
        <v>11</v>
      </c>
      <c r="I205" s="53" t="s">
        <v>11</v>
      </c>
    </row>
    <row r="206" spans="1:25" ht="12.75" x14ac:dyDescent="0.2">
      <c r="A206" s="52" t="s">
        <v>48</v>
      </c>
      <c r="B206" s="52" t="s">
        <v>49</v>
      </c>
      <c r="C206" s="50"/>
      <c r="D206" s="50"/>
      <c r="E206" s="50"/>
      <c r="F206" s="50"/>
      <c r="G206" s="50"/>
      <c r="H206" s="53" t="s">
        <v>11</v>
      </c>
      <c r="I206" s="53" t="s">
        <v>11</v>
      </c>
    </row>
    <row r="207" spans="1:25" ht="12.75" x14ac:dyDescent="0.2">
      <c r="A207" s="52" t="s">
        <v>49</v>
      </c>
      <c r="B207" s="52" t="s">
        <v>50</v>
      </c>
      <c r="C207" s="50"/>
      <c r="D207" s="50"/>
      <c r="E207" s="50"/>
      <c r="F207" s="50"/>
      <c r="G207" s="50"/>
      <c r="H207" s="53" t="s">
        <v>11</v>
      </c>
      <c r="I207" s="53" t="s">
        <v>11</v>
      </c>
    </row>
    <row r="208" spans="1:25" ht="12.75" x14ac:dyDescent="0.2">
      <c r="A208" s="52" t="s">
        <v>50</v>
      </c>
      <c r="B208" s="52" t="s">
        <v>51</v>
      </c>
      <c r="C208" s="50"/>
      <c r="D208" s="50"/>
      <c r="E208" s="50"/>
      <c r="F208" s="50"/>
      <c r="G208" s="50"/>
      <c r="H208" s="53" t="s">
        <v>11</v>
      </c>
      <c r="I208" s="53" t="s">
        <v>11</v>
      </c>
    </row>
    <row r="209" spans="1:9" ht="12.75" x14ac:dyDescent="0.2">
      <c r="A209" s="52" t="s">
        <v>51</v>
      </c>
      <c r="B209" s="52" t="s">
        <v>52</v>
      </c>
      <c r="C209" s="50"/>
      <c r="D209" s="50"/>
      <c r="E209" s="50"/>
      <c r="F209" s="50"/>
      <c r="G209" s="50"/>
      <c r="H209" s="53" t="s">
        <v>11</v>
      </c>
      <c r="I209" s="53" t="s">
        <v>11</v>
      </c>
    </row>
    <row r="210" spans="1:9" ht="12.75" x14ac:dyDescent="0.2">
      <c r="A210" s="52" t="s">
        <v>52</v>
      </c>
      <c r="B210" s="52" t="s">
        <v>53</v>
      </c>
      <c r="C210" s="50"/>
      <c r="D210" s="50"/>
      <c r="E210" s="50"/>
      <c r="F210" s="50"/>
      <c r="G210" s="50"/>
      <c r="H210" s="53" t="s">
        <v>11</v>
      </c>
      <c r="I210" s="53" t="s">
        <v>11</v>
      </c>
    </row>
    <row r="211" spans="1:9" ht="12.75" x14ac:dyDescent="0.2">
      <c r="A211" s="52" t="s">
        <v>53</v>
      </c>
      <c r="B211" s="52" t="s">
        <v>54</v>
      </c>
      <c r="C211" s="50"/>
      <c r="D211" s="50"/>
      <c r="E211" s="50"/>
      <c r="F211" s="50"/>
      <c r="G211" s="50"/>
      <c r="H211" s="53" t="s">
        <v>11</v>
      </c>
      <c r="I211" s="53" t="s">
        <v>11</v>
      </c>
    </row>
    <row r="212" spans="1:9" ht="12.75" x14ac:dyDescent="0.2">
      <c r="A212" s="52" t="s">
        <v>54</v>
      </c>
      <c r="B212" s="52" t="s">
        <v>55</v>
      </c>
      <c r="C212" s="50"/>
      <c r="D212" s="50"/>
      <c r="E212" s="50"/>
      <c r="F212" s="50"/>
      <c r="G212" s="50"/>
      <c r="H212" s="53" t="s">
        <v>11</v>
      </c>
      <c r="I212" s="53" t="s">
        <v>11</v>
      </c>
    </row>
    <row r="213" spans="1:9" ht="12.75" x14ac:dyDescent="0.2">
      <c r="A213" s="52" t="s">
        <v>55</v>
      </c>
      <c r="B213" s="52" t="s">
        <v>56</v>
      </c>
      <c r="C213" s="50"/>
      <c r="D213" s="50"/>
      <c r="E213" s="50"/>
      <c r="F213" s="50"/>
      <c r="G213" s="50"/>
      <c r="H213" s="53" t="s">
        <v>11</v>
      </c>
      <c r="I213" s="53" t="s">
        <v>11</v>
      </c>
    </row>
    <row r="214" spans="1:9" ht="12.75" x14ac:dyDescent="0.2">
      <c r="A214" s="52" t="s">
        <v>56</v>
      </c>
      <c r="B214" s="52" t="s">
        <v>57</v>
      </c>
      <c r="C214" s="53" t="s">
        <v>11</v>
      </c>
      <c r="D214" s="53" t="s">
        <v>11</v>
      </c>
      <c r="E214" s="53" t="s">
        <v>11</v>
      </c>
      <c r="F214" s="53" t="s">
        <v>11</v>
      </c>
      <c r="G214" s="53" t="s">
        <v>11</v>
      </c>
      <c r="H214" s="53" t="s">
        <v>11</v>
      </c>
      <c r="I214" s="53" t="s">
        <v>11</v>
      </c>
    </row>
    <row r="215" spans="1:9" ht="12.75" x14ac:dyDescent="0.2">
      <c r="A215" s="52" t="s">
        <v>57</v>
      </c>
      <c r="B215" s="52" t="s">
        <v>58</v>
      </c>
      <c r="C215" s="53" t="s">
        <v>11</v>
      </c>
      <c r="D215" s="53" t="s">
        <v>11</v>
      </c>
      <c r="E215" s="53" t="s">
        <v>11</v>
      </c>
      <c r="F215" s="53" t="s">
        <v>11</v>
      </c>
      <c r="G215" s="53" t="s">
        <v>11</v>
      </c>
      <c r="H215" s="53" t="s">
        <v>11</v>
      </c>
      <c r="I215" s="53" t="s">
        <v>11</v>
      </c>
    </row>
    <row r="216" spans="1:9" ht="12.75" x14ac:dyDescent="0.2">
      <c r="A216" s="52" t="s">
        <v>58</v>
      </c>
      <c r="B216" s="52" t="s">
        <v>59</v>
      </c>
      <c r="C216" s="53" t="s">
        <v>11</v>
      </c>
      <c r="D216" s="53" t="s">
        <v>11</v>
      </c>
      <c r="E216" s="53" t="s">
        <v>11</v>
      </c>
      <c r="F216" s="53" t="s">
        <v>11</v>
      </c>
      <c r="G216" s="53" t="s">
        <v>11</v>
      </c>
      <c r="H216" s="53" t="s">
        <v>11</v>
      </c>
      <c r="I216" s="53" t="s">
        <v>11</v>
      </c>
    </row>
    <row r="217" spans="1:9" ht="12.75" x14ac:dyDescent="0.2">
      <c r="A217" s="52" t="s">
        <v>59</v>
      </c>
      <c r="B217" s="52" t="s">
        <v>60</v>
      </c>
      <c r="C217" s="53" t="s">
        <v>11</v>
      </c>
      <c r="D217" s="53" t="s">
        <v>11</v>
      </c>
      <c r="E217" s="53" t="s">
        <v>11</v>
      </c>
      <c r="F217" s="53" t="s">
        <v>11</v>
      </c>
      <c r="G217" s="53" t="s">
        <v>11</v>
      </c>
      <c r="H217" s="53" t="s">
        <v>11</v>
      </c>
      <c r="I217" s="53" t="s">
        <v>11</v>
      </c>
    </row>
    <row r="218" spans="1:9" ht="12.75" x14ac:dyDescent="0.2">
      <c r="A218" s="52" t="s">
        <v>60</v>
      </c>
      <c r="B218" s="52" t="s">
        <v>61</v>
      </c>
      <c r="C218" s="53" t="s">
        <v>11</v>
      </c>
      <c r="D218" s="53" t="s">
        <v>11</v>
      </c>
      <c r="E218" s="53" t="s">
        <v>11</v>
      </c>
      <c r="F218" s="53" t="s">
        <v>11</v>
      </c>
      <c r="G218" s="53" t="s">
        <v>11</v>
      </c>
      <c r="H218" s="53" t="s">
        <v>11</v>
      </c>
      <c r="I218" s="53" t="s">
        <v>11</v>
      </c>
    </row>
    <row r="219" spans="1:9" ht="12.75" x14ac:dyDescent="0.2">
      <c r="A219" s="52" t="s">
        <v>61</v>
      </c>
      <c r="B219" s="52" t="s">
        <v>62</v>
      </c>
      <c r="C219" s="53" t="s">
        <v>11</v>
      </c>
      <c r="D219" s="53" t="s">
        <v>11</v>
      </c>
      <c r="E219" s="53" t="s">
        <v>11</v>
      </c>
      <c r="F219" s="53" t="s">
        <v>11</v>
      </c>
      <c r="G219" s="53" t="s">
        <v>11</v>
      </c>
      <c r="H219" s="53" t="s">
        <v>11</v>
      </c>
      <c r="I219" s="53" t="s">
        <v>11</v>
      </c>
    </row>
    <row r="220" spans="1:9" ht="12.75" x14ac:dyDescent="0.2">
      <c r="A220" s="52" t="s">
        <v>62</v>
      </c>
      <c r="B220" s="52" t="s">
        <v>63</v>
      </c>
      <c r="C220" s="53" t="s">
        <v>11</v>
      </c>
      <c r="D220" s="53" t="s">
        <v>11</v>
      </c>
      <c r="E220" s="53" t="s">
        <v>11</v>
      </c>
      <c r="F220" s="53" t="s">
        <v>11</v>
      </c>
      <c r="G220" s="53" t="s">
        <v>11</v>
      </c>
      <c r="H220" s="53" t="s">
        <v>11</v>
      </c>
      <c r="I220" s="53" t="s">
        <v>11</v>
      </c>
    </row>
    <row r="221" spans="1:9" ht="12.75" x14ac:dyDescent="0.2">
      <c r="A221" s="52" t="s">
        <v>63</v>
      </c>
      <c r="B221" s="52" t="s">
        <v>64</v>
      </c>
      <c r="C221" s="53" t="s">
        <v>11</v>
      </c>
      <c r="D221" s="53" t="s">
        <v>11</v>
      </c>
      <c r="E221" s="53" t="s">
        <v>11</v>
      </c>
      <c r="F221" s="53" t="s">
        <v>11</v>
      </c>
      <c r="G221" s="53" t="s">
        <v>11</v>
      </c>
      <c r="H221" s="53" t="s">
        <v>11</v>
      </c>
      <c r="I221" s="53" t="s">
        <v>11</v>
      </c>
    </row>
    <row r="222" spans="1:9" ht="12.75" x14ac:dyDescent="0.2">
      <c r="A222" s="52" t="s">
        <v>64</v>
      </c>
      <c r="B222" s="52" t="s">
        <v>65</v>
      </c>
      <c r="C222" s="53" t="s">
        <v>11</v>
      </c>
      <c r="D222" s="53" t="s">
        <v>11</v>
      </c>
      <c r="E222" s="53" t="s">
        <v>11</v>
      </c>
      <c r="F222" s="53" t="s">
        <v>11</v>
      </c>
      <c r="G222" s="53" t="s">
        <v>11</v>
      </c>
      <c r="H222" s="50"/>
      <c r="I222" s="53" t="s">
        <v>11</v>
      </c>
    </row>
    <row r="223" spans="1:9" ht="12.75" x14ac:dyDescent="0.2">
      <c r="A223" s="52" t="s">
        <v>65</v>
      </c>
      <c r="B223" s="52" t="s">
        <v>66</v>
      </c>
      <c r="C223" s="53" t="s">
        <v>11</v>
      </c>
      <c r="D223" s="53" t="s">
        <v>11</v>
      </c>
      <c r="E223" s="53" t="s">
        <v>11</v>
      </c>
      <c r="F223" s="53" t="s">
        <v>11</v>
      </c>
      <c r="G223" s="53" t="s">
        <v>11</v>
      </c>
      <c r="H223" s="50"/>
      <c r="I223" s="53" t="s">
        <v>11</v>
      </c>
    </row>
    <row r="224" spans="1:9" ht="12.75" x14ac:dyDescent="0.2">
      <c r="A224" s="52" t="s">
        <v>66</v>
      </c>
      <c r="B224" s="52" t="s">
        <v>67</v>
      </c>
      <c r="C224" s="53" t="s">
        <v>11</v>
      </c>
      <c r="D224" s="53" t="s">
        <v>11</v>
      </c>
      <c r="E224" s="53" t="s">
        <v>11</v>
      </c>
      <c r="F224" s="53" t="s">
        <v>11</v>
      </c>
      <c r="G224" s="53" t="s">
        <v>11</v>
      </c>
      <c r="H224" s="50"/>
      <c r="I224" s="50"/>
    </row>
    <row r="225" spans="1:25" ht="12.75" x14ac:dyDescent="0.2">
      <c r="A225" s="52" t="s">
        <v>67</v>
      </c>
      <c r="B225" s="52" t="s">
        <v>68</v>
      </c>
      <c r="C225" s="53" t="s">
        <v>11</v>
      </c>
      <c r="D225" s="53" t="s">
        <v>11</v>
      </c>
      <c r="E225" s="53" t="s">
        <v>11</v>
      </c>
      <c r="F225" s="53" t="s">
        <v>11</v>
      </c>
      <c r="G225" s="53" t="s">
        <v>11</v>
      </c>
      <c r="H225" s="50"/>
      <c r="I225" s="50"/>
    </row>
    <row r="226" spans="1:25" ht="12.75" x14ac:dyDescent="0.2">
      <c r="A226" s="52" t="s">
        <v>68</v>
      </c>
      <c r="B226" s="52" t="s">
        <v>69</v>
      </c>
      <c r="C226" s="50"/>
      <c r="D226" s="50"/>
      <c r="E226" s="50"/>
      <c r="F226" s="50"/>
      <c r="G226" s="50"/>
      <c r="H226" s="50"/>
      <c r="I226" s="50"/>
    </row>
    <row r="227" spans="1:25" ht="12.75" x14ac:dyDescent="0.2">
      <c r="A227" s="52" t="s">
        <v>69</v>
      </c>
      <c r="B227" s="52" t="s">
        <v>70</v>
      </c>
      <c r="C227" s="50"/>
      <c r="D227" s="50"/>
      <c r="E227" s="50"/>
      <c r="F227" s="50"/>
      <c r="G227" s="50"/>
      <c r="H227" s="50"/>
      <c r="I227" s="50"/>
    </row>
    <row r="229" spans="1:25" ht="22.5" customHeight="1" x14ac:dyDescent="0.2"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</row>
    <row r="260" spans="13:25" ht="22.5" customHeight="1" x14ac:dyDescent="0.2"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</sheetData>
  <mergeCells count="17">
    <mergeCell ref="A1:Q1"/>
    <mergeCell ref="A3:C3"/>
    <mergeCell ref="A4:C4"/>
    <mergeCell ref="A5:C5"/>
    <mergeCell ref="A6:C6"/>
    <mergeCell ref="A7:C7"/>
    <mergeCell ref="A8:C8"/>
    <mergeCell ref="A136:I136"/>
    <mergeCell ref="A167:I167"/>
    <mergeCell ref="A198:I198"/>
    <mergeCell ref="A9:C9"/>
    <mergeCell ref="A10:C10"/>
    <mergeCell ref="A11:C11"/>
    <mergeCell ref="A12:I12"/>
    <mergeCell ref="A43:I43"/>
    <mergeCell ref="A74:I74"/>
    <mergeCell ref="A105:I105"/>
  </mergeCells>
  <conditionalFormatting sqref="G3:G10">
    <cfRule type="cellIs" dxfId="131" priority="1" operator="greaterThan">
      <formula>0</formula>
    </cfRule>
  </conditionalFormatting>
  <conditionalFormatting sqref="H3:H10">
    <cfRule type="cellIs" dxfId="130" priority="2" operator="greaterThan">
      <formula>0</formula>
    </cfRule>
  </conditionalFormatting>
  <conditionalFormatting sqref="I3:I10">
    <cfRule type="cellIs" dxfId="129" priority="3" operator="greaterThan">
      <formula>0</formula>
    </cfRule>
  </conditionalFormatting>
  <conditionalFormatting sqref="J3:J10">
    <cfRule type="cellIs" dxfId="128" priority="4" operator="greaterThan">
      <formula>0</formula>
    </cfRule>
  </conditionalFormatting>
  <conditionalFormatting sqref="K3:K10">
    <cfRule type="cellIs" dxfId="127" priority="5" operator="greaterThan">
      <formula>0</formula>
    </cfRule>
  </conditionalFormatting>
  <conditionalFormatting sqref="L3:L10">
    <cfRule type="cellIs" dxfId="126" priority="6" operator="greaterThan">
      <formula>0</formula>
    </cfRule>
  </conditionalFormatting>
  <conditionalFormatting sqref="M3:M10">
    <cfRule type="cellIs" dxfId="125" priority="7" operator="greaterThan">
      <formula>0</formula>
    </cfRule>
  </conditionalFormatting>
  <conditionalFormatting sqref="N3:N10">
    <cfRule type="cellIs" dxfId="124" priority="8" operator="greaterThan">
      <formula>0</formula>
    </cfRule>
  </conditionalFormatting>
  <conditionalFormatting sqref="O3:O10">
    <cfRule type="cellIs" dxfId="123" priority="9" operator="greaterThan">
      <formula>0</formula>
    </cfRule>
  </conditionalFormatting>
  <conditionalFormatting sqref="P3:P10">
    <cfRule type="cellIs" dxfId="122" priority="10" operator="greaterThan">
      <formula>0</formula>
    </cfRule>
  </conditionalFormatting>
  <conditionalFormatting sqref="Q3:Q10">
    <cfRule type="cellIs" dxfId="121" priority="11" operator="greaterThan">
      <formula>0</formula>
    </cfRule>
  </conditionalFormatting>
  <conditionalFormatting sqref="C14:I41 C45:I72 C76:I103 C107:I134 C138:I165 C169:I196 C200:I227">
    <cfRule type="cellIs" dxfId="120" priority="12" operator="equal">
      <formula>"Am. fotball"</formula>
    </cfRule>
  </conditionalFormatting>
  <conditionalFormatting sqref="C14:I41 C45:I72 C76:I103 C107:I134 C138:I165 C169:I196 C200:I227">
    <cfRule type="containsText" dxfId="119" priority="13" operator="containsText" text="Baseball">
      <formula>NOT(ISERROR(SEARCH(("Baseball"),(C14))))</formula>
    </cfRule>
  </conditionalFormatting>
  <conditionalFormatting sqref="C14:I41 C45:I72 C76:I103 C107:I134 C138:I165 C169:I196 C200:I227">
    <cfRule type="cellIs" dxfId="118" priority="14" operator="equal">
      <formula>"Cricket"</formula>
    </cfRule>
  </conditionalFormatting>
  <conditionalFormatting sqref="C14:I41 C45:I72 C76:I103 C107:I134 C138:I165 C169:I196 C200:I227">
    <cfRule type="cellIs" dxfId="117" priority="15" operator="equal">
      <formula>"Fotball"</formula>
    </cfRule>
  </conditionalFormatting>
  <conditionalFormatting sqref="C14:I41 C45:I72 C76:I103 C107:I134 C138:I165 C169:I196 C200:I227">
    <cfRule type="cellIs" dxfId="116" priority="16" operator="equal">
      <formula>"Friidrett"</formula>
    </cfRule>
  </conditionalFormatting>
  <conditionalFormatting sqref="C14:I41 C45:I72 C76:I103 C107:I134 C138:I165 C169:I196 C200:I227">
    <cfRule type="cellIs" dxfId="115" priority="17" operator="equal">
      <formula>"Lacrosse"</formula>
    </cfRule>
  </conditionalFormatting>
  <conditionalFormatting sqref="C14:I41 C45:I72 C76:I103 C107:I134 C138:I165 C169:I196 C200:I227">
    <cfRule type="cellIs" dxfId="114" priority="18" operator="equal">
      <formula>"Landhockey"</formula>
    </cfRule>
  </conditionalFormatting>
  <conditionalFormatting sqref="C14:I41 C45:I72 C76:I103 C107:I134 C138:I165 C169:I196 C200:I227">
    <cfRule type="cellIs" dxfId="113" priority="19" operator="equal">
      <formula>"Rugby"</formula>
    </cfRule>
  </conditionalFormatting>
  <conditionalFormatting sqref="C14:I41 C45:I72 C76:I103 C107:I134 C138:I165 C169:I196 C200:I227">
    <cfRule type="cellIs" dxfId="112" priority="20" operator="equal">
      <formula>"Tennis"</formula>
    </cfRule>
  </conditionalFormatting>
  <conditionalFormatting sqref="C14:I41 C45:I72 C76:I103 C107:I134 C138:I165 C169:I196 C200:I227">
    <cfRule type="cellIs" dxfId="111" priority="21" operator="equal">
      <formula>"OBIK"</formula>
    </cfRule>
  </conditionalFormatting>
  <conditionalFormatting sqref="C14:I41 C45:I72 C76:I103 C107:I134 C138:I165 C169:I196 C200:I227">
    <cfRule type="containsText" dxfId="110" priority="22" operator="containsText" text="tiltak">
      <formula>NOT(ISERROR(SEARCH(("tiltak"),(C14))))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Veitvet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Veitvet KG7</v>
      </c>
      <c r="B4" s="67"/>
      <c r="C4" s="67"/>
      <c r="D4" s="38" t="str">
        <f>L42</f>
        <v>7er</v>
      </c>
      <c r="E4" s="38" t="str">
        <f>L43</f>
        <v>Ja</v>
      </c>
      <c r="F4" s="39" t="str">
        <f>L44</f>
        <v>Kunstgress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12.5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313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68" t="s">
        <v>316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10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16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20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0.25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12.5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109" priority="1" operator="equal">
      <formula>"Am. fotball"</formula>
    </cfRule>
  </conditionalFormatting>
  <conditionalFormatting sqref="C11:I38 C42:I69">
    <cfRule type="containsText" dxfId="108" priority="2" operator="containsText" text="Baseball">
      <formula>NOT(ISERROR(SEARCH(("Baseball"),(C11))))</formula>
    </cfRule>
  </conditionalFormatting>
  <conditionalFormatting sqref="C11:I38 C42:I69">
    <cfRule type="cellIs" dxfId="107" priority="3" operator="equal">
      <formula>"Cricket"</formula>
    </cfRule>
  </conditionalFormatting>
  <conditionalFormatting sqref="C11:I38 C42:I69">
    <cfRule type="cellIs" dxfId="106" priority="4" operator="equal">
      <formula>"Fotball"</formula>
    </cfRule>
  </conditionalFormatting>
  <conditionalFormatting sqref="C11:I38 C42:I69">
    <cfRule type="cellIs" dxfId="105" priority="5" operator="equal">
      <formula>"Friidrett"</formula>
    </cfRule>
  </conditionalFormatting>
  <conditionalFormatting sqref="C11:I38 C42:I69">
    <cfRule type="cellIs" dxfId="104" priority="6" operator="equal">
      <formula>"Lacrosse"</formula>
    </cfRule>
  </conditionalFormatting>
  <conditionalFormatting sqref="C11:I38 C42:I69">
    <cfRule type="cellIs" dxfId="103" priority="7" operator="equal">
      <formula>"Landhockey"</formula>
    </cfRule>
  </conditionalFormatting>
  <conditionalFormatting sqref="C11:I38 C42:I69">
    <cfRule type="cellIs" dxfId="102" priority="8" operator="equal">
      <formula>"Rugby"</formula>
    </cfRule>
  </conditionalFormatting>
  <conditionalFormatting sqref="C11:I38 C42:I69">
    <cfRule type="cellIs" dxfId="101" priority="9" operator="equal">
      <formula>"Tennis"</formula>
    </cfRule>
  </conditionalFormatting>
  <conditionalFormatting sqref="C11:I38 C42:I69">
    <cfRule type="cellIs" dxfId="100" priority="10" operator="equal">
      <formula>"OBIK"</formula>
    </cfRule>
  </conditionalFormatting>
  <conditionalFormatting sqref="C11:I38 C42:I69">
    <cfRule type="containsText" dxfId="99" priority="11" operator="containsText" text="tiltak">
      <formula>NOT(ISERROR(SEARCH(("tiltak"),(C11))))</formula>
    </cfRule>
  </conditionalFormatting>
  <conditionalFormatting sqref="G3:G7">
    <cfRule type="cellIs" dxfId="98" priority="12" operator="greaterThan">
      <formula>0</formula>
    </cfRule>
  </conditionalFormatting>
  <conditionalFormatting sqref="H3:H7">
    <cfRule type="cellIs" dxfId="97" priority="13" operator="greaterThan">
      <formula>0</formula>
    </cfRule>
  </conditionalFormatting>
  <conditionalFormatting sqref="I3:I7">
    <cfRule type="cellIs" dxfId="96" priority="14" operator="greaterThan">
      <formula>0</formula>
    </cfRule>
  </conditionalFormatting>
  <conditionalFormatting sqref="J3:J7">
    <cfRule type="cellIs" dxfId="95" priority="15" operator="greaterThan">
      <formula>0</formula>
    </cfRule>
  </conditionalFormatting>
  <conditionalFormatting sqref="K3:K7">
    <cfRule type="cellIs" dxfId="94" priority="16" operator="greaterThan">
      <formula>0</formula>
    </cfRule>
  </conditionalFormatting>
  <conditionalFormatting sqref="L3:L7">
    <cfRule type="cellIs" dxfId="93" priority="17" operator="greaterThan">
      <formula>0</formula>
    </cfRule>
  </conditionalFormatting>
  <conditionalFormatting sqref="M3:M7">
    <cfRule type="cellIs" dxfId="92" priority="18" operator="greaterThan">
      <formula>0</formula>
    </cfRule>
  </conditionalFormatting>
  <conditionalFormatting sqref="N3:N7">
    <cfRule type="cellIs" dxfId="91" priority="19" operator="greaterThan">
      <formula>0</formula>
    </cfRule>
  </conditionalFormatting>
  <conditionalFormatting sqref="O3:O7">
    <cfRule type="cellIs" dxfId="90" priority="20" operator="greaterThan">
      <formula>0</formula>
    </cfRule>
  </conditionalFormatting>
  <conditionalFormatting sqref="P3:P7">
    <cfRule type="cellIs" dxfId="89" priority="21" operator="greaterThan">
      <formula>0</formula>
    </cfRule>
  </conditionalFormatting>
  <conditionalFormatting sqref="Q3:Q7">
    <cfRule type="cellIs" dxfId="88" priority="22" operator="greaterThan">
      <formula>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Voksen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A40</f>
        <v>Voksen G9</v>
      </c>
      <c r="B4" s="67"/>
      <c r="C4" s="67"/>
      <c r="D4" s="38" t="str">
        <f>L42</f>
        <v>9er</v>
      </c>
      <c r="E4" s="38" t="str">
        <f>L43</f>
        <v>Nei</v>
      </c>
      <c r="F4" s="39" t="str">
        <f>L44</f>
        <v>Grus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16.666666666666664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66.666666666666657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318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5">
      <c r="A40" s="77" t="s">
        <v>320</v>
      </c>
      <c r="B40" s="69"/>
      <c r="C40" s="69"/>
      <c r="D40" s="69"/>
      <c r="E40" s="69"/>
      <c r="F40" s="69"/>
      <c r="G40" s="69"/>
      <c r="H40" s="69"/>
      <c r="I40" s="7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 x14ac:dyDescent="0.2">
      <c r="A41" s="48" t="s">
        <v>30</v>
      </c>
      <c r="B41" s="48" t="s">
        <v>31</v>
      </c>
      <c r="C41" s="48" t="s">
        <v>32</v>
      </c>
      <c r="D41" s="48" t="s">
        <v>33</v>
      </c>
      <c r="E41" s="48" t="s">
        <v>34</v>
      </c>
      <c r="F41" s="48" t="s">
        <v>35</v>
      </c>
      <c r="G41" s="48" t="s">
        <v>36</v>
      </c>
      <c r="H41" s="48" t="s">
        <v>37</v>
      </c>
      <c r="I41" s="48" t="s">
        <v>38</v>
      </c>
      <c r="K41" s="38" t="s">
        <v>39</v>
      </c>
      <c r="L41" s="42">
        <v>50</v>
      </c>
    </row>
    <row r="42" spans="1:25" ht="12.75" x14ac:dyDescent="0.2">
      <c r="A42" s="49" t="s">
        <v>40</v>
      </c>
      <c r="B42" s="49" t="s">
        <v>41</v>
      </c>
      <c r="C42" s="50"/>
      <c r="D42" s="50"/>
      <c r="E42" s="50"/>
      <c r="F42" s="50"/>
      <c r="G42" s="50"/>
      <c r="H42" s="50"/>
      <c r="I42" s="50"/>
      <c r="K42" s="38" t="s">
        <v>0</v>
      </c>
      <c r="L42" s="57" t="s">
        <v>4</v>
      </c>
    </row>
    <row r="43" spans="1:25" ht="12.75" x14ac:dyDescent="0.2">
      <c r="A43" s="49" t="s">
        <v>41</v>
      </c>
      <c r="B43" s="52" t="s">
        <v>42</v>
      </c>
      <c r="C43" s="50"/>
      <c r="D43" s="50"/>
      <c r="E43" s="50"/>
      <c r="F43" s="50"/>
      <c r="G43" s="50"/>
      <c r="H43" s="50"/>
      <c r="I43" s="50"/>
      <c r="K43" s="38" t="s">
        <v>5</v>
      </c>
      <c r="L43" s="57" t="s">
        <v>17</v>
      </c>
    </row>
    <row r="44" spans="1:25" ht="12.75" x14ac:dyDescent="0.2">
      <c r="A44" s="52" t="s">
        <v>42</v>
      </c>
      <c r="B44" s="52" t="s">
        <v>43</v>
      </c>
      <c r="C44" s="50"/>
      <c r="D44" s="50"/>
      <c r="E44" s="50"/>
      <c r="F44" s="50"/>
      <c r="G44" s="50"/>
      <c r="H44" s="59" t="s">
        <v>11</v>
      </c>
      <c r="I44" s="50"/>
      <c r="K44" s="38" t="s">
        <v>6</v>
      </c>
      <c r="L44" s="54" t="s">
        <v>23</v>
      </c>
    </row>
    <row r="45" spans="1:25" ht="12.75" x14ac:dyDescent="0.2">
      <c r="A45" s="52" t="s">
        <v>43</v>
      </c>
      <c r="B45" s="52" t="s">
        <v>44</v>
      </c>
      <c r="C45" s="50"/>
      <c r="D45" s="50"/>
      <c r="E45" s="50"/>
      <c r="F45" s="50"/>
      <c r="G45" s="50"/>
      <c r="H45" s="59" t="s">
        <v>11</v>
      </c>
      <c r="I45" s="50"/>
      <c r="K45" s="38" t="s">
        <v>45</v>
      </c>
      <c r="L45" s="42">
        <f>VLOOKUP(L42,Parametere!$A$2:$B$5,2,FALSE)*VLOOKUP(L43,Parametere!$A$8:$B$9,2,FALSE)*VLOOKUP(L44,Parametere!$A$12:$B$14,2,FALSE)</f>
        <v>0.33333333333333331</v>
      </c>
    </row>
    <row r="46" spans="1:25" ht="12.75" x14ac:dyDescent="0.2">
      <c r="A46" s="52" t="s">
        <v>44</v>
      </c>
      <c r="B46" s="52" t="s">
        <v>46</v>
      </c>
      <c r="C46" s="50"/>
      <c r="D46" s="50"/>
      <c r="E46" s="50"/>
      <c r="F46" s="50"/>
      <c r="G46" s="50"/>
      <c r="H46" s="59" t="s">
        <v>11</v>
      </c>
      <c r="I46" s="59" t="s">
        <v>11</v>
      </c>
      <c r="K46" s="55" t="s">
        <v>47</v>
      </c>
      <c r="L46" s="56">
        <f>L41*L45</f>
        <v>16.666666666666664</v>
      </c>
    </row>
    <row r="47" spans="1:25" ht="12.75" x14ac:dyDescent="0.2">
      <c r="A47" s="52" t="s">
        <v>46</v>
      </c>
      <c r="B47" s="52" t="s">
        <v>48</v>
      </c>
      <c r="C47" s="50"/>
      <c r="D47" s="50"/>
      <c r="E47" s="50"/>
      <c r="F47" s="50"/>
      <c r="G47" s="50"/>
      <c r="H47" s="59" t="s">
        <v>11</v>
      </c>
      <c r="I47" s="59" t="s">
        <v>11</v>
      </c>
    </row>
    <row r="48" spans="1:25" ht="12.75" x14ac:dyDescent="0.2">
      <c r="A48" s="52" t="s">
        <v>48</v>
      </c>
      <c r="B48" s="52" t="s">
        <v>49</v>
      </c>
      <c r="C48" s="50"/>
      <c r="D48" s="50"/>
      <c r="E48" s="50"/>
      <c r="F48" s="50"/>
      <c r="G48" s="50"/>
      <c r="H48" s="59" t="s">
        <v>11</v>
      </c>
      <c r="I48" s="59" t="s">
        <v>11</v>
      </c>
    </row>
    <row r="49" spans="1:9" ht="12.75" x14ac:dyDescent="0.2">
      <c r="A49" s="52" t="s">
        <v>49</v>
      </c>
      <c r="B49" s="52" t="s">
        <v>50</v>
      </c>
      <c r="C49" s="50"/>
      <c r="D49" s="50"/>
      <c r="E49" s="50"/>
      <c r="F49" s="50"/>
      <c r="G49" s="50"/>
      <c r="H49" s="59" t="s">
        <v>11</v>
      </c>
      <c r="I49" s="59" t="s">
        <v>11</v>
      </c>
    </row>
    <row r="50" spans="1:9" ht="12.75" x14ac:dyDescent="0.2">
      <c r="A50" s="52" t="s">
        <v>50</v>
      </c>
      <c r="B50" s="52" t="s">
        <v>51</v>
      </c>
      <c r="C50" s="50"/>
      <c r="D50" s="50"/>
      <c r="E50" s="50"/>
      <c r="F50" s="50"/>
      <c r="G50" s="50"/>
      <c r="H50" s="59" t="s">
        <v>11</v>
      </c>
      <c r="I50" s="59" t="s">
        <v>11</v>
      </c>
    </row>
    <row r="51" spans="1:9" ht="12.75" x14ac:dyDescent="0.2">
      <c r="A51" s="52" t="s">
        <v>51</v>
      </c>
      <c r="B51" s="52" t="s">
        <v>52</v>
      </c>
      <c r="C51" s="50"/>
      <c r="D51" s="50"/>
      <c r="E51" s="50"/>
      <c r="F51" s="50"/>
      <c r="G51" s="50"/>
      <c r="H51" s="59" t="s">
        <v>11</v>
      </c>
      <c r="I51" s="59" t="s">
        <v>11</v>
      </c>
    </row>
    <row r="52" spans="1:9" ht="12.75" x14ac:dyDescent="0.2">
      <c r="A52" s="52" t="s">
        <v>52</v>
      </c>
      <c r="B52" s="52" t="s">
        <v>53</v>
      </c>
      <c r="C52" s="50"/>
      <c r="D52" s="50"/>
      <c r="E52" s="50"/>
      <c r="F52" s="50"/>
      <c r="G52" s="50"/>
      <c r="H52" s="59" t="s">
        <v>11</v>
      </c>
      <c r="I52" s="59" t="s">
        <v>11</v>
      </c>
    </row>
    <row r="53" spans="1:9" ht="12.75" x14ac:dyDescent="0.2">
      <c r="A53" s="52" t="s">
        <v>53</v>
      </c>
      <c r="B53" s="52" t="s">
        <v>54</v>
      </c>
      <c r="C53" s="50"/>
      <c r="D53" s="50"/>
      <c r="E53" s="50"/>
      <c r="F53" s="50"/>
      <c r="G53" s="50"/>
      <c r="H53" s="59" t="s">
        <v>11</v>
      </c>
      <c r="I53" s="59" t="s">
        <v>11</v>
      </c>
    </row>
    <row r="54" spans="1:9" ht="12.75" x14ac:dyDescent="0.2">
      <c r="A54" s="52" t="s">
        <v>54</v>
      </c>
      <c r="B54" s="52" t="s">
        <v>55</v>
      </c>
      <c r="C54" s="50"/>
      <c r="D54" s="50"/>
      <c r="E54" s="50"/>
      <c r="F54" s="50"/>
      <c r="G54" s="50"/>
      <c r="H54" s="59" t="s">
        <v>11</v>
      </c>
      <c r="I54" s="59" t="s">
        <v>11</v>
      </c>
    </row>
    <row r="55" spans="1:9" ht="12.75" x14ac:dyDescent="0.2">
      <c r="A55" s="52" t="s">
        <v>55</v>
      </c>
      <c r="B55" s="52" t="s">
        <v>56</v>
      </c>
      <c r="C55" s="50"/>
      <c r="D55" s="50"/>
      <c r="E55" s="50"/>
      <c r="F55" s="50"/>
      <c r="G55" s="50"/>
      <c r="H55" s="59" t="s">
        <v>11</v>
      </c>
      <c r="I55" s="59" t="s">
        <v>11</v>
      </c>
    </row>
    <row r="56" spans="1:9" ht="12.75" x14ac:dyDescent="0.2">
      <c r="A56" s="52" t="s">
        <v>56</v>
      </c>
      <c r="B56" s="52" t="s">
        <v>57</v>
      </c>
      <c r="C56" s="59" t="s">
        <v>11</v>
      </c>
      <c r="D56" s="59" t="s">
        <v>11</v>
      </c>
      <c r="E56" s="59" t="s">
        <v>11</v>
      </c>
      <c r="F56" s="59" t="s">
        <v>11</v>
      </c>
      <c r="G56" s="59" t="s">
        <v>11</v>
      </c>
      <c r="H56" s="59" t="s">
        <v>11</v>
      </c>
      <c r="I56" s="59" t="s">
        <v>11</v>
      </c>
    </row>
    <row r="57" spans="1:9" ht="12.75" x14ac:dyDescent="0.2">
      <c r="A57" s="52" t="s">
        <v>57</v>
      </c>
      <c r="B57" s="52" t="s">
        <v>58</v>
      </c>
      <c r="C57" s="59" t="s">
        <v>11</v>
      </c>
      <c r="D57" s="59" t="s">
        <v>11</v>
      </c>
      <c r="E57" s="59" t="s">
        <v>11</v>
      </c>
      <c r="F57" s="59" t="s">
        <v>11</v>
      </c>
      <c r="G57" s="59" t="s">
        <v>11</v>
      </c>
      <c r="H57" s="59" t="s">
        <v>11</v>
      </c>
      <c r="I57" s="59" t="s">
        <v>11</v>
      </c>
    </row>
    <row r="58" spans="1:9" ht="12.75" x14ac:dyDescent="0.2">
      <c r="A58" s="52" t="s">
        <v>58</v>
      </c>
      <c r="B58" s="52" t="s">
        <v>59</v>
      </c>
      <c r="C58" s="59" t="s">
        <v>11</v>
      </c>
      <c r="D58" s="59" t="s">
        <v>11</v>
      </c>
      <c r="E58" s="59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</row>
    <row r="59" spans="1:9" ht="12.75" x14ac:dyDescent="0.2">
      <c r="A59" s="52" t="s">
        <v>59</v>
      </c>
      <c r="B59" s="52" t="s">
        <v>60</v>
      </c>
      <c r="C59" s="59" t="s">
        <v>11</v>
      </c>
      <c r="D59" s="59" t="s">
        <v>11</v>
      </c>
      <c r="E59" s="59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</row>
    <row r="60" spans="1:9" ht="12.75" x14ac:dyDescent="0.2">
      <c r="A60" s="52" t="s">
        <v>60</v>
      </c>
      <c r="B60" s="52" t="s">
        <v>61</v>
      </c>
      <c r="C60" s="59" t="s">
        <v>11</v>
      </c>
      <c r="D60" s="59" t="s">
        <v>11</v>
      </c>
      <c r="E60" s="59" t="s">
        <v>11</v>
      </c>
      <c r="F60" s="59" t="s">
        <v>11</v>
      </c>
      <c r="G60" s="59" t="s">
        <v>11</v>
      </c>
      <c r="H60" s="59" t="s">
        <v>11</v>
      </c>
      <c r="I60" s="59" t="s">
        <v>11</v>
      </c>
    </row>
    <row r="61" spans="1:9" ht="12.75" x14ac:dyDescent="0.2">
      <c r="A61" s="52" t="s">
        <v>61</v>
      </c>
      <c r="B61" s="52" t="s">
        <v>62</v>
      </c>
      <c r="C61" s="59" t="s">
        <v>11</v>
      </c>
      <c r="D61" s="59" t="s">
        <v>11</v>
      </c>
      <c r="E61" s="59" t="s">
        <v>11</v>
      </c>
      <c r="F61" s="59" t="s">
        <v>11</v>
      </c>
      <c r="G61" s="59" t="s">
        <v>11</v>
      </c>
      <c r="H61" s="59" t="s">
        <v>11</v>
      </c>
      <c r="I61" s="59" t="s">
        <v>11</v>
      </c>
    </row>
    <row r="62" spans="1:9" ht="12.75" x14ac:dyDescent="0.2">
      <c r="A62" s="52" t="s">
        <v>62</v>
      </c>
      <c r="B62" s="52" t="s">
        <v>63</v>
      </c>
      <c r="C62" s="59" t="s">
        <v>11</v>
      </c>
      <c r="D62" s="59" t="s">
        <v>11</v>
      </c>
      <c r="E62" s="59" t="s">
        <v>11</v>
      </c>
      <c r="F62" s="59" t="s">
        <v>11</v>
      </c>
      <c r="G62" s="59" t="s">
        <v>11</v>
      </c>
      <c r="H62" s="59" t="s">
        <v>11</v>
      </c>
      <c r="I62" s="59" t="s">
        <v>11</v>
      </c>
    </row>
    <row r="63" spans="1:9" ht="12.75" x14ac:dyDescent="0.2">
      <c r="A63" s="52" t="s">
        <v>63</v>
      </c>
      <c r="B63" s="52" t="s">
        <v>64</v>
      </c>
      <c r="C63" s="59" t="s">
        <v>11</v>
      </c>
      <c r="D63" s="59" t="s">
        <v>11</v>
      </c>
      <c r="E63" s="59" t="s">
        <v>11</v>
      </c>
      <c r="F63" s="59" t="s">
        <v>11</v>
      </c>
      <c r="G63" s="59" t="s">
        <v>11</v>
      </c>
      <c r="H63" s="59" t="s">
        <v>11</v>
      </c>
      <c r="I63" s="59" t="s">
        <v>11</v>
      </c>
    </row>
    <row r="64" spans="1:9" ht="12.75" x14ac:dyDescent="0.2">
      <c r="A64" s="52" t="s">
        <v>64</v>
      </c>
      <c r="B64" s="52" t="s">
        <v>65</v>
      </c>
      <c r="C64" s="59" t="s">
        <v>11</v>
      </c>
      <c r="D64" s="59" t="s">
        <v>11</v>
      </c>
      <c r="E64" s="59" t="s">
        <v>11</v>
      </c>
      <c r="F64" s="59" t="s">
        <v>11</v>
      </c>
      <c r="G64" s="59" t="s">
        <v>11</v>
      </c>
      <c r="H64" s="50"/>
      <c r="I64" s="59" t="s">
        <v>11</v>
      </c>
    </row>
    <row r="65" spans="1:25" ht="12.75" x14ac:dyDescent="0.2">
      <c r="A65" s="52" t="s">
        <v>65</v>
      </c>
      <c r="B65" s="52" t="s">
        <v>66</v>
      </c>
      <c r="C65" s="59" t="s">
        <v>11</v>
      </c>
      <c r="D65" s="59" t="s">
        <v>11</v>
      </c>
      <c r="E65" s="59" t="s">
        <v>11</v>
      </c>
      <c r="F65" s="59" t="s">
        <v>11</v>
      </c>
      <c r="G65" s="59" t="s">
        <v>11</v>
      </c>
      <c r="H65" s="50"/>
      <c r="I65" s="59" t="s">
        <v>11</v>
      </c>
    </row>
    <row r="66" spans="1:25" ht="12.75" x14ac:dyDescent="0.2">
      <c r="A66" s="52" t="s">
        <v>66</v>
      </c>
      <c r="B66" s="52" t="s">
        <v>67</v>
      </c>
      <c r="C66" s="59" t="s">
        <v>11</v>
      </c>
      <c r="D66" s="59" t="s">
        <v>11</v>
      </c>
      <c r="E66" s="59" t="s">
        <v>11</v>
      </c>
      <c r="F66" s="59" t="s">
        <v>11</v>
      </c>
      <c r="G66" s="59" t="s">
        <v>11</v>
      </c>
      <c r="H66" s="50"/>
      <c r="I66" s="50"/>
    </row>
    <row r="67" spans="1:25" ht="12.75" x14ac:dyDescent="0.2">
      <c r="A67" s="52" t="s">
        <v>67</v>
      </c>
      <c r="B67" s="52" t="s">
        <v>68</v>
      </c>
      <c r="C67" s="59" t="s">
        <v>11</v>
      </c>
      <c r="D67" s="59" t="s">
        <v>11</v>
      </c>
      <c r="E67" s="59" t="s">
        <v>11</v>
      </c>
      <c r="F67" s="59" t="s">
        <v>11</v>
      </c>
      <c r="G67" s="59" t="s">
        <v>11</v>
      </c>
      <c r="H67" s="50"/>
      <c r="I67" s="50"/>
    </row>
    <row r="68" spans="1:25" ht="12.75" x14ac:dyDescent="0.2">
      <c r="A68" s="52" t="s">
        <v>68</v>
      </c>
      <c r="B68" s="52" t="s">
        <v>69</v>
      </c>
      <c r="C68" s="50"/>
      <c r="D68" s="50"/>
      <c r="E68" s="50"/>
      <c r="F68" s="50"/>
      <c r="G68" s="50"/>
      <c r="H68" s="50"/>
      <c r="I68" s="50"/>
    </row>
    <row r="69" spans="1:25" ht="12.75" x14ac:dyDescent="0.2">
      <c r="A69" s="52" t="s">
        <v>69</v>
      </c>
      <c r="B69" s="52" t="s">
        <v>70</v>
      </c>
      <c r="C69" s="50"/>
      <c r="D69" s="50"/>
      <c r="E69" s="50"/>
      <c r="F69" s="50"/>
      <c r="G69" s="50"/>
      <c r="H69" s="50"/>
      <c r="I69" s="50"/>
    </row>
    <row r="71" spans="1:25" ht="22.5" customHeight="1" x14ac:dyDescent="0.2"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9">
    <mergeCell ref="A9:I9"/>
    <mergeCell ref="A40:I40"/>
    <mergeCell ref="A1:Q1"/>
    <mergeCell ref="A3:C3"/>
    <mergeCell ref="A4:C4"/>
    <mergeCell ref="A5:C5"/>
    <mergeCell ref="A6:C6"/>
    <mergeCell ref="A7:C7"/>
    <mergeCell ref="A8:C8"/>
  </mergeCells>
  <conditionalFormatting sqref="C11:I38 C42:I69">
    <cfRule type="cellIs" dxfId="87" priority="1" operator="equal">
      <formula>"Am. fotball"</formula>
    </cfRule>
  </conditionalFormatting>
  <conditionalFormatting sqref="C11:I38 C42:I69">
    <cfRule type="containsText" dxfId="86" priority="2" operator="containsText" text="Baseball">
      <formula>NOT(ISERROR(SEARCH(("Baseball"),(C11))))</formula>
    </cfRule>
  </conditionalFormatting>
  <conditionalFormatting sqref="C11:I38 C42:I69">
    <cfRule type="cellIs" dxfId="85" priority="3" operator="equal">
      <formula>"Cricket"</formula>
    </cfRule>
  </conditionalFormatting>
  <conditionalFormatting sqref="C11:I38 C42:I69">
    <cfRule type="cellIs" dxfId="84" priority="4" operator="equal">
      <formula>"Fotball"</formula>
    </cfRule>
  </conditionalFormatting>
  <conditionalFormatting sqref="C11:I38 C42:I69">
    <cfRule type="cellIs" dxfId="83" priority="5" operator="equal">
      <formula>"Friidrett"</formula>
    </cfRule>
  </conditionalFormatting>
  <conditionalFormatting sqref="C11:I38 C42:I69">
    <cfRule type="cellIs" dxfId="82" priority="6" operator="equal">
      <formula>"Lacrosse"</formula>
    </cfRule>
  </conditionalFormatting>
  <conditionalFormatting sqref="C11:I38 C42:I69">
    <cfRule type="cellIs" dxfId="81" priority="7" operator="equal">
      <formula>"Landhockey"</formula>
    </cfRule>
  </conditionalFormatting>
  <conditionalFormatting sqref="C11:I38 C42:I69">
    <cfRule type="cellIs" dxfId="80" priority="8" operator="equal">
      <formula>"Rugby"</formula>
    </cfRule>
  </conditionalFormatting>
  <conditionalFormatting sqref="C11:I38 C42:I69">
    <cfRule type="cellIs" dxfId="79" priority="9" operator="equal">
      <formula>"Tennis"</formula>
    </cfRule>
  </conditionalFormatting>
  <conditionalFormatting sqref="C11:I38 C42:I69">
    <cfRule type="cellIs" dxfId="78" priority="10" operator="equal">
      <formula>"OBIK"</formula>
    </cfRule>
  </conditionalFormatting>
  <conditionalFormatting sqref="C11:I38 C42:I69">
    <cfRule type="containsText" dxfId="77" priority="11" operator="containsText" text="tiltak">
      <formula>NOT(ISERROR(SEARCH(("tiltak"),(C11))))</formula>
    </cfRule>
  </conditionalFormatting>
  <conditionalFormatting sqref="G3:G7">
    <cfRule type="cellIs" dxfId="76" priority="12" operator="greaterThan">
      <formula>0</formula>
    </cfRule>
  </conditionalFormatting>
  <conditionalFormatting sqref="H3:H7">
    <cfRule type="cellIs" dxfId="75" priority="13" operator="greaterThan">
      <formula>0</formula>
    </cfRule>
  </conditionalFormatting>
  <conditionalFormatting sqref="I3:I7">
    <cfRule type="cellIs" dxfId="74" priority="14" operator="greaterThan">
      <formula>0</formula>
    </cfRule>
  </conditionalFormatting>
  <conditionalFormatting sqref="J3:J7">
    <cfRule type="cellIs" dxfId="73" priority="15" operator="greaterThan">
      <formula>0</formula>
    </cfRule>
  </conditionalFormatting>
  <conditionalFormatting sqref="K3:K7">
    <cfRule type="cellIs" dxfId="72" priority="16" operator="greaterThan">
      <formula>0</formula>
    </cfRule>
  </conditionalFormatting>
  <conditionalFormatting sqref="L3:L7">
    <cfRule type="cellIs" dxfId="71" priority="17" operator="greaterThan">
      <formula>0</formula>
    </cfRule>
  </conditionalFormatting>
  <conditionalFormatting sqref="M3:M7">
    <cfRule type="cellIs" dxfId="70" priority="18" operator="greaterThan">
      <formula>0</formula>
    </cfRule>
  </conditionalFormatting>
  <conditionalFormatting sqref="N3:N7">
    <cfRule type="cellIs" dxfId="69" priority="19" operator="greaterThan">
      <formula>0</formula>
    </cfRule>
  </conditionalFormatting>
  <conditionalFormatting sqref="O3:O7">
    <cfRule type="cellIs" dxfId="68" priority="20" operator="greaterThan">
      <formula>0</formula>
    </cfRule>
  </conditionalFormatting>
  <conditionalFormatting sqref="P3:P7">
    <cfRule type="cellIs" dxfId="67" priority="21" operator="greaterThan">
      <formula>0</formula>
    </cfRule>
  </conditionalFormatting>
  <conditionalFormatting sqref="Q3:Q7">
    <cfRule type="cellIs" dxfId="66" priority="22" operator="greaterThan">
      <formula>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1"/>
  <sheetViews>
    <sheetView tabSelected="1" topLeftCell="A31" workbookViewId="0">
      <selection activeCell="J59" sqref="J59"/>
    </sheetView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A13</f>
        <v>Voldsløkka KG11 (Bjølsen kunstgress)</v>
      </c>
      <c r="B3" s="67"/>
      <c r="C3" s="67"/>
      <c r="D3" s="38" t="str">
        <f>L15</f>
        <v>11er</v>
      </c>
      <c r="E3" s="38" t="str">
        <f>L16</f>
        <v>Ja</v>
      </c>
      <c r="F3" s="39" t="str">
        <f>L17</f>
        <v>Kunstgress</v>
      </c>
      <c r="G3" s="41">
        <f t="shared" ref="G3:Q3" si="0">(COUNTIF($C$15:$I$42,G2)/2)*$L$18</f>
        <v>0</v>
      </c>
      <c r="H3" s="42">
        <f t="shared" si="0"/>
        <v>0</v>
      </c>
      <c r="I3" s="42">
        <f t="shared" si="0"/>
        <v>0</v>
      </c>
      <c r="J3" s="42">
        <f t="shared" si="0"/>
        <v>39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11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 t="str">
        <f>A44</f>
        <v>Voldsløkka Landhockey</v>
      </c>
      <c r="B4" s="67"/>
      <c r="C4" s="67"/>
      <c r="D4" s="38" t="str">
        <f>L46</f>
        <v>11er</v>
      </c>
      <c r="E4" s="38" t="str">
        <f>L47</f>
        <v>Ja</v>
      </c>
      <c r="F4" s="39" t="str">
        <f>L48</f>
        <v>Kunstgress</v>
      </c>
      <c r="G4" s="41">
        <f t="shared" ref="G4:Q4" si="1">(COUNTIF($C$46:$I$73,G2)/2)*$L$49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50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 t="str">
        <f>A75</f>
        <v>Voldsløkka N11</v>
      </c>
      <c r="B5" s="67"/>
      <c r="C5" s="67"/>
      <c r="D5" s="38" t="str">
        <f>L77</f>
        <v>11er</v>
      </c>
      <c r="E5" s="38" t="str">
        <f>L78</f>
        <v>Nei</v>
      </c>
      <c r="F5" s="39" t="str">
        <f>L79</f>
        <v>Naturgress</v>
      </c>
      <c r="G5" s="41">
        <f t="shared" ref="G5:Q5" si="2">(COUNTIF($C$77:$I$104,G2)/2)*$L$80</f>
        <v>0</v>
      </c>
      <c r="H5" s="42">
        <f t="shared" si="2"/>
        <v>0</v>
      </c>
      <c r="I5" s="42">
        <f t="shared" si="2"/>
        <v>0</v>
      </c>
      <c r="J5" s="42">
        <f t="shared" si="2"/>
        <v>13.838436256702991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 t="str">
        <f>A106</f>
        <v>Voldsløkka N9</v>
      </c>
      <c r="B6" s="67"/>
      <c r="C6" s="67"/>
      <c r="D6" s="38" t="str">
        <f>L108</f>
        <v>9er</v>
      </c>
      <c r="E6" s="38" t="str">
        <f>L109</f>
        <v>Nei</v>
      </c>
      <c r="F6" s="39" t="str">
        <f>L110</f>
        <v>Naturgress</v>
      </c>
      <c r="G6" s="41">
        <f t="shared" ref="G6:Q6" si="3">(COUNTIF($C$108:$I$135,G2)/2)*$L$111</f>
        <v>0</v>
      </c>
      <c r="H6" s="42">
        <f t="shared" si="3"/>
        <v>0</v>
      </c>
      <c r="I6" s="42">
        <f t="shared" si="3"/>
        <v>0</v>
      </c>
      <c r="J6" s="42">
        <f t="shared" si="3"/>
        <v>6.9192181283514955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3" t="str">
        <f>A137</f>
        <v>Voldsløkka N7-1</v>
      </c>
      <c r="B7" s="67"/>
      <c r="C7" s="67"/>
      <c r="D7" s="38" t="str">
        <f>L139</f>
        <v>7er</v>
      </c>
      <c r="E7" s="38" t="str">
        <f>L140</f>
        <v>Nei</v>
      </c>
      <c r="F7" s="39" t="str">
        <f>L141</f>
        <v>Naturgress</v>
      </c>
      <c r="G7" s="41">
        <f t="shared" ref="G7:Q7" si="4">(COUNTIF($C$139:$I$166,G2)/2)*$L$142</f>
        <v>0</v>
      </c>
      <c r="H7" s="42">
        <f t="shared" si="4"/>
        <v>0</v>
      </c>
      <c r="I7" s="42">
        <f t="shared" si="4"/>
        <v>0</v>
      </c>
      <c r="J7" s="42">
        <f t="shared" si="4"/>
        <v>3.4596090641757478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2">
        <f t="shared" si="4"/>
        <v>0</v>
      </c>
      <c r="Q7" s="42">
        <f t="shared" si="4"/>
        <v>0</v>
      </c>
    </row>
    <row r="8" spans="1:25" ht="12.75" x14ac:dyDescent="0.2">
      <c r="A8" s="73" t="str">
        <f>A168</f>
        <v>Voldsløkka N7-2</v>
      </c>
      <c r="B8" s="67"/>
      <c r="C8" s="67"/>
      <c r="D8" s="38" t="str">
        <f>L170</f>
        <v>7er</v>
      </c>
      <c r="E8" s="38" t="str">
        <f>L171</f>
        <v>Nei</v>
      </c>
      <c r="F8" s="39" t="str">
        <f>L172</f>
        <v>Naturgress</v>
      </c>
      <c r="G8" s="41">
        <f t="shared" ref="G8:Q8" si="5">(COUNTIF($C$169:$I$197,G2)/2)*$L$173</f>
        <v>0</v>
      </c>
      <c r="H8" s="42">
        <f t="shared" si="5"/>
        <v>0</v>
      </c>
      <c r="I8" s="42">
        <f t="shared" si="5"/>
        <v>0</v>
      </c>
      <c r="J8" s="42">
        <f t="shared" si="5"/>
        <v>3.4596090641757478</v>
      </c>
      <c r="K8" s="42">
        <f t="shared" si="5"/>
        <v>0</v>
      </c>
      <c r="L8" s="42">
        <f t="shared" si="5"/>
        <v>0</v>
      </c>
      <c r="M8" s="42">
        <f t="shared" si="5"/>
        <v>0</v>
      </c>
      <c r="N8" s="42">
        <f t="shared" si="5"/>
        <v>0</v>
      </c>
      <c r="O8" s="42">
        <f t="shared" si="5"/>
        <v>0</v>
      </c>
      <c r="P8" s="42">
        <f t="shared" si="5"/>
        <v>0</v>
      </c>
      <c r="Q8" s="42">
        <f t="shared" si="5"/>
        <v>0</v>
      </c>
    </row>
    <row r="9" spans="1:25" ht="12.75" x14ac:dyDescent="0.2">
      <c r="A9" s="73" t="str">
        <f>A199</f>
        <v>Voldsløkka Rugby</v>
      </c>
      <c r="B9" s="67"/>
      <c r="C9" s="67"/>
      <c r="D9" s="38" t="str">
        <f>L201</f>
        <v>11er</v>
      </c>
      <c r="E9" s="38" t="str">
        <f>L202</f>
        <v>Nei</v>
      </c>
      <c r="F9" s="39" t="str">
        <f>L203</f>
        <v>Naturgress</v>
      </c>
      <c r="G9" s="41">
        <f t="shared" ref="G9:Q9" si="6">(COUNTIF($C$201:$I$228,G2)/2)*$L$204</f>
        <v>0</v>
      </c>
      <c r="H9" s="42">
        <f t="shared" si="6"/>
        <v>0</v>
      </c>
      <c r="I9" s="42">
        <f t="shared" si="6"/>
        <v>0</v>
      </c>
      <c r="J9" s="42">
        <f t="shared" si="6"/>
        <v>0</v>
      </c>
      <c r="K9" s="42">
        <f t="shared" si="6"/>
        <v>0</v>
      </c>
      <c r="L9" s="42">
        <f t="shared" si="6"/>
        <v>0</v>
      </c>
      <c r="M9" s="42">
        <f t="shared" si="6"/>
        <v>0</v>
      </c>
      <c r="N9" s="42">
        <f t="shared" si="6"/>
        <v>13.838436256702991</v>
      </c>
      <c r="O9" s="42">
        <f t="shared" si="6"/>
        <v>0</v>
      </c>
      <c r="P9" s="42">
        <f t="shared" si="6"/>
        <v>0</v>
      </c>
      <c r="Q9" s="42">
        <f t="shared" si="6"/>
        <v>0</v>
      </c>
    </row>
    <row r="10" spans="1:25" ht="12.75" x14ac:dyDescent="0.2">
      <c r="A10" s="73" t="str">
        <f>A230</f>
        <v>Voldsløkka Rugby Trening</v>
      </c>
      <c r="B10" s="67"/>
      <c r="C10" s="67"/>
      <c r="D10" s="38" t="str">
        <f>L232</f>
        <v>7er</v>
      </c>
      <c r="E10" s="38" t="str">
        <f>L233</f>
        <v>Nei</v>
      </c>
      <c r="F10" s="39" t="str">
        <f>L234</f>
        <v>Naturgress</v>
      </c>
      <c r="G10" s="41">
        <f t="shared" ref="G10:Q10" si="7">(COUNTIF($C$232:$I$259,G2)/2)*$L$235</f>
        <v>0</v>
      </c>
      <c r="H10" s="42">
        <f t="shared" si="7"/>
        <v>0</v>
      </c>
      <c r="I10" s="42">
        <f t="shared" si="7"/>
        <v>0</v>
      </c>
      <c r="J10" s="42">
        <f t="shared" si="7"/>
        <v>0</v>
      </c>
      <c r="K10" s="42">
        <f t="shared" si="7"/>
        <v>0</v>
      </c>
      <c r="L10" s="42">
        <f t="shared" si="7"/>
        <v>0</v>
      </c>
      <c r="M10" s="42">
        <f t="shared" si="7"/>
        <v>0</v>
      </c>
      <c r="N10" s="42">
        <f t="shared" si="7"/>
        <v>3.4596090641757478</v>
      </c>
      <c r="O10" s="42">
        <f t="shared" si="7"/>
        <v>0</v>
      </c>
      <c r="P10" s="42">
        <f t="shared" si="7"/>
        <v>0</v>
      </c>
      <c r="Q10" s="42">
        <f t="shared" si="7"/>
        <v>0</v>
      </c>
    </row>
    <row r="11" spans="1:25" ht="12.75" x14ac:dyDescent="0.2">
      <c r="A11" s="74" t="s">
        <v>28</v>
      </c>
      <c r="B11" s="75"/>
      <c r="C11" s="75"/>
      <c r="D11" s="44"/>
      <c r="E11" s="44"/>
      <c r="F11" s="44"/>
      <c r="G11" s="45">
        <f t="shared" ref="G11:Q11" si="8">SUM(G3:G9)</f>
        <v>0</v>
      </c>
      <c r="H11" s="46">
        <f t="shared" si="8"/>
        <v>0</v>
      </c>
      <c r="I11" s="46">
        <f t="shared" si="8"/>
        <v>0</v>
      </c>
      <c r="J11" s="46">
        <f t="shared" si="8"/>
        <v>66.676872513405982</v>
      </c>
      <c r="K11" s="46">
        <f t="shared" si="8"/>
        <v>0</v>
      </c>
      <c r="L11" s="46">
        <f t="shared" si="8"/>
        <v>0</v>
      </c>
      <c r="M11" s="46">
        <f t="shared" si="8"/>
        <v>50</v>
      </c>
      <c r="N11" s="46">
        <f t="shared" si="8"/>
        <v>24.838436256702991</v>
      </c>
      <c r="O11" s="46">
        <f t="shared" si="8"/>
        <v>0</v>
      </c>
      <c r="P11" s="46">
        <f t="shared" si="8"/>
        <v>0</v>
      </c>
      <c r="Q11" s="46">
        <f t="shared" si="8"/>
        <v>0</v>
      </c>
    </row>
    <row r="12" spans="1:25" ht="15.75" customHeight="1" x14ac:dyDescent="0.2">
      <c r="A12" s="67"/>
      <c r="B12" s="67"/>
      <c r="C12" s="67"/>
    </row>
    <row r="13" spans="1:25" ht="22.5" customHeight="1" x14ac:dyDescent="0.25">
      <c r="A13" s="68" t="s">
        <v>323</v>
      </c>
      <c r="B13" s="69"/>
      <c r="C13" s="69"/>
      <c r="D13" s="69"/>
      <c r="E13" s="69"/>
      <c r="F13" s="69"/>
      <c r="G13" s="69"/>
      <c r="H13" s="69"/>
      <c r="I13" s="70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2.75" x14ac:dyDescent="0.2">
      <c r="A14" s="48" t="s">
        <v>30</v>
      </c>
      <c r="B14" s="48" t="s">
        <v>31</v>
      </c>
      <c r="C14" s="48" t="s">
        <v>32</v>
      </c>
      <c r="D14" s="48" t="s">
        <v>33</v>
      </c>
      <c r="E14" s="48" t="s">
        <v>34</v>
      </c>
      <c r="F14" s="48" t="s">
        <v>35</v>
      </c>
      <c r="G14" s="48" t="s">
        <v>36</v>
      </c>
      <c r="H14" s="48" t="s">
        <v>37</v>
      </c>
      <c r="I14" s="48" t="s">
        <v>38</v>
      </c>
      <c r="K14" s="38" t="s">
        <v>39</v>
      </c>
      <c r="L14" s="42">
        <v>50</v>
      </c>
    </row>
    <row r="15" spans="1:25" ht="12.75" x14ac:dyDescent="0.2">
      <c r="A15" s="49" t="s">
        <v>40</v>
      </c>
      <c r="B15" s="49" t="s">
        <v>41</v>
      </c>
      <c r="C15" s="50"/>
      <c r="D15" s="50"/>
      <c r="E15" s="50"/>
      <c r="F15" s="50"/>
      <c r="G15" s="50"/>
      <c r="H15" s="50"/>
      <c r="I15" s="50"/>
      <c r="K15" s="38" t="s">
        <v>0</v>
      </c>
      <c r="L15" s="51" t="s">
        <v>1</v>
      </c>
    </row>
    <row r="16" spans="1:25" ht="12.75" x14ac:dyDescent="0.2">
      <c r="A16" s="49" t="s">
        <v>41</v>
      </c>
      <c r="B16" s="52" t="s">
        <v>42</v>
      </c>
      <c r="C16" s="50"/>
      <c r="D16" s="50"/>
      <c r="E16" s="50"/>
      <c r="F16" s="50"/>
      <c r="G16" s="50"/>
      <c r="H16" s="50"/>
      <c r="I16" s="50"/>
      <c r="K16" s="38" t="s">
        <v>5</v>
      </c>
      <c r="L16" s="51" t="s">
        <v>16</v>
      </c>
    </row>
    <row r="17" spans="1:12" ht="12.75" x14ac:dyDescent="0.2">
      <c r="A17" s="52" t="s">
        <v>42</v>
      </c>
      <c r="B17" s="52" t="s">
        <v>43</v>
      </c>
      <c r="C17" s="50"/>
      <c r="D17" s="50"/>
      <c r="E17" s="50"/>
      <c r="F17" s="50"/>
      <c r="G17" s="50"/>
      <c r="H17" s="59" t="s">
        <v>18</v>
      </c>
      <c r="I17" s="50"/>
      <c r="K17" s="38" t="s">
        <v>6</v>
      </c>
      <c r="L17" s="54" t="s">
        <v>20</v>
      </c>
    </row>
    <row r="18" spans="1:12" ht="12.75" x14ac:dyDescent="0.2">
      <c r="A18" s="52" t="s">
        <v>43</v>
      </c>
      <c r="B18" s="52" t="s">
        <v>44</v>
      </c>
      <c r="C18" s="50"/>
      <c r="D18" s="50"/>
      <c r="E18" s="50"/>
      <c r="F18" s="50"/>
      <c r="G18" s="50"/>
      <c r="H18" s="59" t="s">
        <v>18</v>
      </c>
      <c r="I18" s="50"/>
      <c r="K18" s="38" t="s">
        <v>45</v>
      </c>
      <c r="L18" s="42">
        <f>VLOOKUP(L15,Parametere!$A$2:$B$5,2,FALSE)*VLOOKUP(L16,Parametere!$A$8:$B$9,2,FALSE)*VLOOKUP(L17,Parametere!$A$12:$B$14,2,FALSE)</f>
        <v>1</v>
      </c>
    </row>
    <row r="19" spans="1:12" ht="12.75" x14ac:dyDescent="0.2">
      <c r="A19" s="52" t="s">
        <v>44</v>
      </c>
      <c r="B19" s="52" t="s">
        <v>46</v>
      </c>
      <c r="C19" s="50"/>
      <c r="D19" s="50"/>
      <c r="E19" s="50"/>
      <c r="F19" s="50"/>
      <c r="G19" s="50"/>
      <c r="H19" s="59" t="s">
        <v>18</v>
      </c>
      <c r="I19" s="59" t="s">
        <v>18</v>
      </c>
      <c r="K19" s="55" t="s">
        <v>47</v>
      </c>
      <c r="L19" s="56">
        <f>L14*L18</f>
        <v>50</v>
      </c>
    </row>
    <row r="20" spans="1:12" ht="12.75" x14ac:dyDescent="0.2">
      <c r="A20" s="52" t="s">
        <v>46</v>
      </c>
      <c r="B20" s="52" t="s">
        <v>48</v>
      </c>
      <c r="C20" s="50"/>
      <c r="D20" s="50"/>
      <c r="E20" s="50"/>
      <c r="F20" s="50"/>
      <c r="G20" s="50"/>
      <c r="H20" s="59" t="s">
        <v>18</v>
      </c>
      <c r="I20" s="59" t="s">
        <v>18</v>
      </c>
    </row>
    <row r="21" spans="1:12" ht="12.75" x14ac:dyDescent="0.2">
      <c r="A21" s="52" t="s">
        <v>48</v>
      </c>
      <c r="B21" s="52" t="s">
        <v>49</v>
      </c>
      <c r="C21" s="50"/>
      <c r="D21" s="50"/>
      <c r="E21" s="50"/>
      <c r="F21" s="50"/>
      <c r="G21" s="50"/>
      <c r="H21" s="59" t="s">
        <v>18</v>
      </c>
      <c r="I21" s="59" t="s">
        <v>18</v>
      </c>
    </row>
    <row r="22" spans="1:12" ht="12.75" x14ac:dyDescent="0.2">
      <c r="A22" s="52" t="s">
        <v>49</v>
      </c>
      <c r="B22" s="52" t="s">
        <v>50</v>
      </c>
      <c r="C22" s="50"/>
      <c r="D22" s="50"/>
      <c r="E22" s="50"/>
      <c r="F22" s="50"/>
      <c r="G22" s="50"/>
      <c r="H22" s="59" t="s">
        <v>18</v>
      </c>
      <c r="I22" s="59" t="s">
        <v>18</v>
      </c>
    </row>
    <row r="23" spans="1:12" ht="12.75" x14ac:dyDescent="0.2">
      <c r="A23" s="52" t="s">
        <v>50</v>
      </c>
      <c r="B23" s="52" t="s">
        <v>51</v>
      </c>
      <c r="C23" s="50"/>
      <c r="D23" s="50"/>
      <c r="E23" s="50"/>
      <c r="F23" s="50"/>
      <c r="G23" s="50"/>
      <c r="H23" s="59" t="s">
        <v>18</v>
      </c>
      <c r="I23" s="59" t="s">
        <v>18</v>
      </c>
    </row>
    <row r="24" spans="1:12" ht="12.75" x14ac:dyDescent="0.2">
      <c r="A24" s="52" t="s">
        <v>51</v>
      </c>
      <c r="B24" s="52" t="s">
        <v>52</v>
      </c>
      <c r="C24" s="50"/>
      <c r="D24" s="50"/>
      <c r="E24" s="50"/>
      <c r="F24" s="50"/>
      <c r="G24" s="50"/>
      <c r="H24" s="59" t="s">
        <v>18</v>
      </c>
      <c r="I24" s="59" t="s">
        <v>18</v>
      </c>
    </row>
    <row r="25" spans="1:12" ht="12.75" x14ac:dyDescent="0.2">
      <c r="A25" s="52" t="s">
        <v>52</v>
      </c>
      <c r="B25" s="52" t="s">
        <v>53</v>
      </c>
      <c r="C25" s="50"/>
      <c r="D25" s="50"/>
      <c r="E25" s="50"/>
      <c r="F25" s="50"/>
      <c r="G25" s="50"/>
      <c r="H25" s="59" t="s">
        <v>18</v>
      </c>
      <c r="I25" s="59" t="s">
        <v>18</v>
      </c>
    </row>
    <row r="26" spans="1:12" ht="12.75" x14ac:dyDescent="0.2">
      <c r="A26" s="52" t="s">
        <v>53</v>
      </c>
      <c r="B26" s="52" t="s">
        <v>54</v>
      </c>
      <c r="C26" s="50"/>
      <c r="D26" s="50"/>
      <c r="E26" s="50"/>
      <c r="F26" s="50"/>
      <c r="G26" s="50"/>
      <c r="H26" s="59" t="s">
        <v>18</v>
      </c>
      <c r="I26" s="59" t="s">
        <v>18</v>
      </c>
    </row>
    <row r="27" spans="1:12" ht="12.75" x14ac:dyDescent="0.2">
      <c r="A27" s="52" t="s">
        <v>54</v>
      </c>
      <c r="B27" s="52" t="s">
        <v>55</v>
      </c>
      <c r="C27" s="50"/>
      <c r="D27" s="50"/>
      <c r="E27" s="50"/>
      <c r="F27" s="50"/>
      <c r="G27" s="50"/>
      <c r="H27" s="59" t="s">
        <v>18</v>
      </c>
      <c r="I27" s="59" t="s">
        <v>18</v>
      </c>
    </row>
    <row r="28" spans="1:12" ht="12.75" x14ac:dyDescent="0.2">
      <c r="A28" s="52" t="s">
        <v>55</v>
      </c>
      <c r="B28" s="52" t="s">
        <v>56</v>
      </c>
      <c r="C28" s="50"/>
      <c r="D28" s="50"/>
      <c r="E28" s="50"/>
      <c r="F28" s="50"/>
      <c r="G28" s="50"/>
      <c r="H28" s="59" t="s">
        <v>18</v>
      </c>
      <c r="I28" s="59" t="s">
        <v>18</v>
      </c>
    </row>
    <row r="29" spans="1:12" ht="12.75" x14ac:dyDescent="0.2">
      <c r="A29" s="52" t="s">
        <v>56</v>
      </c>
      <c r="B29" s="52" t="s">
        <v>57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12" ht="12.75" x14ac:dyDescent="0.2">
      <c r="A30" s="52" t="s">
        <v>57</v>
      </c>
      <c r="B30" s="52" t="s">
        <v>58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12" ht="12.75" x14ac:dyDescent="0.2">
      <c r="A31" s="52" t="s">
        <v>58</v>
      </c>
      <c r="B31" s="52" t="s">
        <v>59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12" ht="12.75" x14ac:dyDescent="0.2">
      <c r="A32" s="52" t="s">
        <v>59</v>
      </c>
      <c r="B32" s="52" t="s">
        <v>60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25" ht="12.75" x14ac:dyDescent="0.2">
      <c r="A33" s="52" t="s">
        <v>60</v>
      </c>
      <c r="B33" s="52" t="s">
        <v>61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3" t="s">
        <v>11</v>
      </c>
      <c r="I33" s="53" t="s">
        <v>11</v>
      </c>
    </row>
    <row r="34" spans="1:25" ht="12.75" x14ac:dyDescent="0.2">
      <c r="A34" s="52" t="s">
        <v>61</v>
      </c>
      <c r="B34" s="52" t="s">
        <v>62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3" t="s">
        <v>11</v>
      </c>
      <c r="I34" s="53" t="s">
        <v>11</v>
      </c>
    </row>
    <row r="35" spans="1:25" ht="12.75" x14ac:dyDescent="0.2">
      <c r="A35" s="52" t="s">
        <v>62</v>
      </c>
      <c r="B35" s="52" t="s">
        <v>63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3" t="s">
        <v>11</v>
      </c>
      <c r="I35" s="53" t="s">
        <v>11</v>
      </c>
    </row>
    <row r="36" spans="1:25" ht="12.75" x14ac:dyDescent="0.2">
      <c r="A36" s="52" t="s">
        <v>63</v>
      </c>
      <c r="B36" s="52" t="s">
        <v>64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3" t="s">
        <v>11</v>
      </c>
      <c r="I36" s="53" t="s">
        <v>11</v>
      </c>
    </row>
    <row r="37" spans="1:25" ht="12.75" x14ac:dyDescent="0.2">
      <c r="A37" s="52" t="s">
        <v>64</v>
      </c>
      <c r="B37" s="52" t="s">
        <v>65</v>
      </c>
      <c r="C37" s="53" t="s">
        <v>11</v>
      </c>
      <c r="D37" s="53" t="s">
        <v>11</v>
      </c>
      <c r="E37" s="53" t="s">
        <v>11</v>
      </c>
      <c r="F37" s="53" t="s">
        <v>11</v>
      </c>
      <c r="G37" s="53" t="s">
        <v>11</v>
      </c>
      <c r="H37" s="50"/>
      <c r="I37" s="53" t="s">
        <v>11</v>
      </c>
    </row>
    <row r="38" spans="1:25" ht="12.75" x14ac:dyDescent="0.2">
      <c r="A38" s="52" t="s">
        <v>65</v>
      </c>
      <c r="B38" s="52" t="s">
        <v>66</v>
      </c>
      <c r="C38" s="53" t="s">
        <v>11</v>
      </c>
      <c r="D38" s="53" t="s">
        <v>11</v>
      </c>
      <c r="E38" s="53" t="s">
        <v>11</v>
      </c>
      <c r="F38" s="53" t="s">
        <v>11</v>
      </c>
      <c r="G38" s="53" t="s">
        <v>11</v>
      </c>
      <c r="H38" s="50"/>
      <c r="I38" s="53" t="s">
        <v>11</v>
      </c>
    </row>
    <row r="39" spans="1:25" ht="12.75" x14ac:dyDescent="0.2">
      <c r="A39" s="52" t="s">
        <v>66</v>
      </c>
      <c r="B39" s="52" t="s">
        <v>67</v>
      </c>
      <c r="C39" s="53" t="s">
        <v>11</v>
      </c>
      <c r="D39" s="53" t="s">
        <v>11</v>
      </c>
      <c r="E39" s="53" t="s">
        <v>11</v>
      </c>
      <c r="F39" s="53" t="s">
        <v>11</v>
      </c>
      <c r="G39" s="53" t="s">
        <v>11</v>
      </c>
      <c r="H39" s="50"/>
      <c r="I39" s="50"/>
    </row>
    <row r="40" spans="1:25" ht="12.75" x14ac:dyDescent="0.2">
      <c r="A40" s="52" t="s">
        <v>67</v>
      </c>
      <c r="B40" s="52" t="s">
        <v>68</v>
      </c>
      <c r="C40" s="53" t="s">
        <v>11</v>
      </c>
      <c r="D40" s="53" t="s">
        <v>11</v>
      </c>
      <c r="E40" s="53" t="s">
        <v>11</v>
      </c>
      <c r="F40" s="53" t="s">
        <v>11</v>
      </c>
      <c r="G40" s="53" t="s">
        <v>11</v>
      </c>
      <c r="H40" s="50"/>
      <c r="I40" s="50"/>
    </row>
    <row r="41" spans="1:25" ht="12.75" x14ac:dyDescent="0.2">
      <c r="A41" s="52" t="s">
        <v>68</v>
      </c>
      <c r="B41" s="52" t="s">
        <v>69</v>
      </c>
      <c r="C41" s="50"/>
      <c r="D41" s="50"/>
      <c r="E41" s="50"/>
      <c r="F41" s="50"/>
      <c r="G41" s="50"/>
      <c r="H41" s="50"/>
      <c r="I41" s="50"/>
    </row>
    <row r="42" spans="1:25" ht="12.75" x14ac:dyDescent="0.2">
      <c r="A42" s="52" t="s">
        <v>69</v>
      </c>
      <c r="B42" s="52" t="s">
        <v>70</v>
      </c>
      <c r="C42" s="50"/>
      <c r="D42" s="50"/>
      <c r="E42" s="50"/>
      <c r="F42" s="50"/>
      <c r="G42" s="50"/>
      <c r="H42" s="50"/>
      <c r="I42" s="50"/>
    </row>
    <row r="44" spans="1:25" ht="22.5" customHeight="1" x14ac:dyDescent="0.25">
      <c r="A44" s="68" t="s">
        <v>327</v>
      </c>
      <c r="B44" s="69"/>
      <c r="C44" s="69"/>
      <c r="D44" s="69"/>
      <c r="E44" s="69"/>
      <c r="F44" s="69"/>
      <c r="G44" s="69"/>
      <c r="H44" s="69"/>
      <c r="I44" s="7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2.75" x14ac:dyDescent="0.2">
      <c r="A45" s="48" t="s">
        <v>30</v>
      </c>
      <c r="B45" s="48" t="s">
        <v>31</v>
      </c>
      <c r="C45" s="48" t="s">
        <v>32</v>
      </c>
      <c r="D45" s="48" t="s">
        <v>33</v>
      </c>
      <c r="E45" s="48" t="s">
        <v>34</v>
      </c>
      <c r="F45" s="48" t="s">
        <v>35</v>
      </c>
      <c r="G45" s="48" t="s">
        <v>36</v>
      </c>
      <c r="H45" s="48" t="s">
        <v>37</v>
      </c>
      <c r="I45" s="48" t="s">
        <v>38</v>
      </c>
      <c r="K45" s="38" t="s">
        <v>39</v>
      </c>
      <c r="L45" s="42">
        <v>50</v>
      </c>
    </row>
    <row r="46" spans="1:25" ht="12.75" x14ac:dyDescent="0.2">
      <c r="A46" s="49" t="s">
        <v>40</v>
      </c>
      <c r="B46" s="49" t="s">
        <v>41</v>
      </c>
      <c r="C46" s="50"/>
      <c r="D46" s="50"/>
      <c r="E46" s="50"/>
      <c r="F46" s="50"/>
      <c r="G46" s="50"/>
      <c r="H46" s="50"/>
      <c r="I46" s="50"/>
      <c r="K46" s="38" t="s">
        <v>0</v>
      </c>
      <c r="L46" s="57" t="s">
        <v>1</v>
      </c>
    </row>
    <row r="47" spans="1:25" ht="12.75" x14ac:dyDescent="0.2">
      <c r="A47" s="49" t="s">
        <v>41</v>
      </c>
      <c r="B47" s="52" t="s">
        <v>42</v>
      </c>
      <c r="C47" s="50"/>
      <c r="D47" s="50"/>
      <c r="E47" s="50"/>
      <c r="F47" s="50"/>
      <c r="G47" s="50"/>
      <c r="H47" s="50"/>
      <c r="I47" s="50"/>
      <c r="K47" s="38" t="s">
        <v>5</v>
      </c>
      <c r="L47" s="57" t="s">
        <v>16</v>
      </c>
    </row>
    <row r="48" spans="1:25" ht="12.75" x14ac:dyDescent="0.2">
      <c r="A48" s="52" t="s">
        <v>42</v>
      </c>
      <c r="B48" s="52" t="s">
        <v>43</v>
      </c>
      <c r="C48" s="50"/>
      <c r="D48" s="50"/>
      <c r="E48" s="50"/>
      <c r="F48" s="50"/>
      <c r="G48" s="50"/>
      <c r="H48" s="59" t="s">
        <v>15</v>
      </c>
      <c r="I48" s="50"/>
      <c r="K48" s="38" t="s">
        <v>6</v>
      </c>
      <c r="L48" s="54" t="s">
        <v>20</v>
      </c>
    </row>
    <row r="49" spans="1:12" ht="12.75" x14ac:dyDescent="0.2">
      <c r="A49" s="52" t="s">
        <v>43</v>
      </c>
      <c r="B49" s="52" t="s">
        <v>44</v>
      </c>
      <c r="C49" s="50"/>
      <c r="D49" s="50"/>
      <c r="E49" s="50"/>
      <c r="F49" s="50"/>
      <c r="G49" s="50"/>
      <c r="H49" s="59" t="s">
        <v>15</v>
      </c>
      <c r="I49" s="50"/>
      <c r="K49" s="38" t="s">
        <v>45</v>
      </c>
      <c r="L49" s="42">
        <f>VLOOKUP(L46,Parametere!$A$2:$B$5,2,FALSE)*VLOOKUP(L47,Parametere!$A$8:$B$9,2,FALSE)*VLOOKUP(L48,Parametere!$A$12:$B$14,2,FALSE)</f>
        <v>1</v>
      </c>
    </row>
    <row r="50" spans="1:12" ht="12.75" x14ac:dyDescent="0.2">
      <c r="A50" s="52" t="s">
        <v>44</v>
      </c>
      <c r="B50" s="52" t="s">
        <v>46</v>
      </c>
      <c r="C50" s="50"/>
      <c r="D50" s="50"/>
      <c r="E50" s="50"/>
      <c r="F50" s="50"/>
      <c r="G50" s="50"/>
      <c r="H50" s="59" t="s">
        <v>15</v>
      </c>
      <c r="I50" s="59" t="s">
        <v>15</v>
      </c>
      <c r="K50" s="55" t="s">
        <v>47</v>
      </c>
      <c r="L50" s="56">
        <f>L45*L49</f>
        <v>50</v>
      </c>
    </row>
    <row r="51" spans="1:12" ht="12.75" x14ac:dyDescent="0.2">
      <c r="A51" s="52" t="s">
        <v>46</v>
      </c>
      <c r="B51" s="52" t="s">
        <v>48</v>
      </c>
      <c r="C51" s="50"/>
      <c r="D51" s="50"/>
      <c r="E51" s="50"/>
      <c r="F51" s="50"/>
      <c r="G51" s="50"/>
      <c r="H51" s="59" t="s">
        <v>15</v>
      </c>
      <c r="I51" s="59" t="s">
        <v>15</v>
      </c>
    </row>
    <row r="52" spans="1:12" ht="12.75" x14ac:dyDescent="0.2">
      <c r="A52" s="52" t="s">
        <v>48</v>
      </c>
      <c r="B52" s="52" t="s">
        <v>49</v>
      </c>
      <c r="C52" s="50"/>
      <c r="D52" s="50"/>
      <c r="E52" s="50"/>
      <c r="F52" s="50"/>
      <c r="G52" s="50"/>
      <c r="H52" s="59" t="s">
        <v>15</v>
      </c>
      <c r="I52" s="59" t="s">
        <v>15</v>
      </c>
    </row>
    <row r="53" spans="1:12" ht="12.75" x14ac:dyDescent="0.2">
      <c r="A53" s="52" t="s">
        <v>49</v>
      </c>
      <c r="B53" s="52" t="s">
        <v>50</v>
      </c>
      <c r="C53" s="50"/>
      <c r="D53" s="50"/>
      <c r="E53" s="50"/>
      <c r="F53" s="50"/>
      <c r="G53" s="50"/>
      <c r="H53" s="59" t="s">
        <v>15</v>
      </c>
      <c r="I53" s="59" t="s">
        <v>15</v>
      </c>
    </row>
    <row r="54" spans="1:12" ht="12.75" x14ac:dyDescent="0.2">
      <c r="A54" s="52" t="s">
        <v>50</v>
      </c>
      <c r="B54" s="52" t="s">
        <v>51</v>
      </c>
      <c r="C54" s="50"/>
      <c r="D54" s="50"/>
      <c r="E54" s="50"/>
      <c r="F54" s="50"/>
      <c r="G54" s="50"/>
      <c r="H54" s="59" t="s">
        <v>15</v>
      </c>
      <c r="I54" s="59" t="s">
        <v>15</v>
      </c>
    </row>
    <row r="55" spans="1:12" ht="12.75" x14ac:dyDescent="0.2">
      <c r="A55" s="52" t="s">
        <v>51</v>
      </c>
      <c r="B55" s="52" t="s">
        <v>52</v>
      </c>
      <c r="C55" s="50"/>
      <c r="D55" s="50"/>
      <c r="E55" s="50"/>
      <c r="F55" s="50"/>
      <c r="G55" s="50"/>
      <c r="H55" s="59" t="s">
        <v>15</v>
      </c>
      <c r="I55" s="59" t="s">
        <v>15</v>
      </c>
    </row>
    <row r="56" spans="1:12" ht="12.75" x14ac:dyDescent="0.2">
      <c r="A56" s="52" t="s">
        <v>52</v>
      </c>
      <c r="B56" s="52" t="s">
        <v>53</v>
      </c>
      <c r="C56" s="50"/>
      <c r="D56" s="50"/>
      <c r="E56" s="50"/>
      <c r="F56" s="50"/>
      <c r="G56" s="50"/>
      <c r="H56" s="59" t="s">
        <v>15</v>
      </c>
      <c r="I56" s="59" t="s">
        <v>15</v>
      </c>
    </row>
    <row r="57" spans="1:12" ht="12.75" x14ac:dyDescent="0.2">
      <c r="A57" s="52" t="s">
        <v>53</v>
      </c>
      <c r="B57" s="52" t="s">
        <v>54</v>
      </c>
      <c r="C57" s="50"/>
      <c r="D57" s="50"/>
      <c r="E57" s="50"/>
      <c r="F57" s="50"/>
      <c r="G57" s="50"/>
      <c r="H57" s="59" t="s">
        <v>15</v>
      </c>
      <c r="I57" s="59" t="s">
        <v>15</v>
      </c>
    </row>
    <row r="58" spans="1:12" ht="12.75" x14ac:dyDescent="0.2">
      <c r="A58" s="52" t="s">
        <v>54</v>
      </c>
      <c r="B58" s="52" t="s">
        <v>55</v>
      </c>
      <c r="C58" s="50"/>
      <c r="D58" s="50"/>
      <c r="E58" s="50"/>
      <c r="F58" s="50"/>
      <c r="G58" s="50"/>
      <c r="H58" s="59" t="s">
        <v>15</v>
      </c>
      <c r="I58" s="59" t="s">
        <v>15</v>
      </c>
    </row>
    <row r="59" spans="1:12" ht="12.75" x14ac:dyDescent="0.2">
      <c r="A59" s="52" t="s">
        <v>55</v>
      </c>
      <c r="B59" s="52" t="s">
        <v>56</v>
      </c>
      <c r="C59" s="50"/>
      <c r="D59" s="50"/>
      <c r="E59" s="50"/>
      <c r="F59" s="50"/>
      <c r="G59" s="50"/>
      <c r="H59" s="59" t="s">
        <v>15</v>
      </c>
      <c r="I59" s="59" t="s">
        <v>15</v>
      </c>
    </row>
    <row r="60" spans="1:12" ht="12.75" x14ac:dyDescent="0.2">
      <c r="A60" s="52" t="s">
        <v>56</v>
      </c>
      <c r="B60" s="52" t="s">
        <v>57</v>
      </c>
      <c r="C60" s="59" t="s">
        <v>15</v>
      </c>
      <c r="D60" s="59" t="s">
        <v>15</v>
      </c>
      <c r="E60" s="59" t="s">
        <v>15</v>
      </c>
      <c r="F60" s="59" t="s">
        <v>15</v>
      </c>
      <c r="G60" s="59" t="s">
        <v>15</v>
      </c>
      <c r="H60" s="59" t="s">
        <v>15</v>
      </c>
      <c r="I60" s="59" t="s">
        <v>15</v>
      </c>
    </row>
    <row r="61" spans="1:12" ht="12.75" x14ac:dyDescent="0.2">
      <c r="A61" s="52" t="s">
        <v>57</v>
      </c>
      <c r="B61" s="52" t="s">
        <v>58</v>
      </c>
      <c r="C61" s="59" t="s">
        <v>15</v>
      </c>
      <c r="D61" s="59" t="s">
        <v>15</v>
      </c>
      <c r="E61" s="59" t="s">
        <v>15</v>
      </c>
      <c r="F61" s="59" t="s">
        <v>15</v>
      </c>
      <c r="G61" s="59" t="s">
        <v>15</v>
      </c>
      <c r="H61" s="59" t="s">
        <v>15</v>
      </c>
      <c r="I61" s="59" t="s">
        <v>15</v>
      </c>
    </row>
    <row r="62" spans="1:12" ht="12.75" x14ac:dyDescent="0.2">
      <c r="A62" s="52" t="s">
        <v>58</v>
      </c>
      <c r="B62" s="52" t="s">
        <v>59</v>
      </c>
      <c r="C62" s="59" t="s">
        <v>15</v>
      </c>
      <c r="D62" s="59" t="s">
        <v>15</v>
      </c>
      <c r="E62" s="59" t="s">
        <v>15</v>
      </c>
      <c r="F62" s="59" t="s">
        <v>15</v>
      </c>
      <c r="G62" s="59" t="s">
        <v>15</v>
      </c>
      <c r="H62" s="59" t="s">
        <v>15</v>
      </c>
      <c r="I62" s="59" t="s">
        <v>15</v>
      </c>
    </row>
    <row r="63" spans="1:12" ht="12.75" x14ac:dyDescent="0.2">
      <c r="A63" s="52" t="s">
        <v>59</v>
      </c>
      <c r="B63" s="52" t="s">
        <v>60</v>
      </c>
      <c r="C63" s="59" t="s">
        <v>15</v>
      </c>
      <c r="D63" s="59" t="s">
        <v>15</v>
      </c>
      <c r="E63" s="59" t="s">
        <v>15</v>
      </c>
      <c r="F63" s="59" t="s">
        <v>15</v>
      </c>
      <c r="G63" s="59" t="s">
        <v>15</v>
      </c>
      <c r="H63" s="59" t="s">
        <v>15</v>
      </c>
      <c r="I63" s="59" t="s">
        <v>15</v>
      </c>
    </row>
    <row r="64" spans="1:12" ht="12.75" x14ac:dyDescent="0.2">
      <c r="A64" s="52" t="s">
        <v>60</v>
      </c>
      <c r="B64" s="52" t="s">
        <v>61</v>
      </c>
      <c r="C64" s="59" t="s">
        <v>15</v>
      </c>
      <c r="D64" s="59" t="s">
        <v>15</v>
      </c>
      <c r="E64" s="59" t="s">
        <v>15</v>
      </c>
      <c r="F64" s="59" t="s">
        <v>15</v>
      </c>
      <c r="G64" s="59" t="s">
        <v>15</v>
      </c>
      <c r="H64" s="59" t="s">
        <v>15</v>
      </c>
      <c r="I64" s="59" t="s">
        <v>15</v>
      </c>
    </row>
    <row r="65" spans="1:25" ht="12.75" x14ac:dyDescent="0.2">
      <c r="A65" s="52" t="s">
        <v>61</v>
      </c>
      <c r="B65" s="52" t="s">
        <v>62</v>
      </c>
      <c r="C65" s="59" t="s">
        <v>15</v>
      </c>
      <c r="D65" s="59" t="s">
        <v>15</v>
      </c>
      <c r="E65" s="59" t="s">
        <v>15</v>
      </c>
      <c r="F65" s="59" t="s">
        <v>15</v>
      </c>
      <c r="G65" s="59" t="s">
        <v>15</v>
      </c>
      <c r="H65" s="59" t="s">
        <v>15</v>
      </c>
      <c r="I65" s="59" t="s">
        <v>15</v>
      </c>
    </row>
    <row r="66" spans="1:25" ht="12.75" x14ac:dyDescent="0.2">
      <c r="A66" s="52" t="s">
        <v>62</v>
      </c>
      <c r="B66" s="52" t="s">
        <v>63</v>
      </c>
      <c r="C66" s="59" t="s">
        <v>15</v>
      </c>
      <c r="D66" s="59" t="s">
        <v>15</v>
      </c>
      <c r="E66" s="59" t="s">
        <v>15</v>
      </c>
      <c r="F66" s="59" t="s">
        <v>15</v>
      </c>
      <c r="G66" s="59" t="s">
        <v>15</v>
      </c>
      <c r="H66" s="59" t="s">
        <v>15</v>
      </c>
      <c r="I66" s="59" t="s">
        <v>15</v>
      </c>
    </row>
    <row r="67" spans="1:25" ht="12.75" x14ac:dyDescent="0.2">
      <c r="A67" s="52" t="s">
        <v>63</v>
      </c>
      <c r="B67" s="52" t="s">
        <v>64</v>
      </c>
      <c r="C67" s="59" t="s">
        <v>15</v>
      </c>
      <c r="D67" s="59" t="s">
        <v>15</v>
      </c>
      <c r="E67" s="59" t="s">
        <v>15</v>
      </c>
      <c r="F67" s="59" t="s">
        <v>15</v>
      </c>
      <c r="G67" s="59" t="s">
        <v>15</v>
      </c>
      <c r="H67" s="59" t="s">
        <v>15</v>
      </c>
      <c r="I67" s="59" t="s">
        <v>15</v>
      </c>
    </row>
    <row r="68" spans="1:25" ht="12.75" x14ac:dyDescent="0.2">
      <c r="A68" s="52" t="s">
        <v>64</v>
      </c>
      <c r="B68" s="52" t="s">
        <v>65</v>
      </c>
      <c r="C68" s="59" t="s">
        <v>15</v>
      </c>
      <c r="D68" s="59" t="s">
        <v>15</v>
      </c>
      <c r="E68" s="59" t="s">
        <v>15</v>
      </c>
      <c r="F68" s="59" t="s">
        <v>15</v>
      </c>
      <c r="G68" s="59" t="s">
        <v>15</v>
      </c>
      <c r="H68" s="50"/>
      <c r="I68" s="59" t="s">
        <v>15</v>
      </c>
    </row>
    <row r="69" spans="1:25" ht="12.75" x14ac:dyDescent="0.2">
      <c r="A69" s="52" t="s">
        <v>65</v>
      </c>
      <c r="B69" s="52" t="s">
        <v>66</v>
      </c>
      <c r="C69" s="59" t="s">
        <v>15</v>
      </c>
      <c r="D69" s="59" t="s">
        <v>15</v>
      </c>
      <c r="E69" s="59" t="s">
        <v>15</v>
      </c>
      <c r="F69" s="59" t="s">
        <v>15</v>
      </c>
      <c r="G69" s="59" t="s">
        <v>15</v>
      </c>
      <c r="H69" s="50"/>
      <c r="I69" s="65" t="s">
        <v>15</v>
      </c>
    </row>
    <row r="70" spans="1:25" ht="12.75" x14ac:dyDescent="0.2">
      <c r="A70" s="52" t="s">
        <v>66</v>
      </c>
      <c r="B70" s="52" t="s">
        <v>67</v>
      </c>
      <c r="C70" s="59" t="s">
        <v>15</v>
      </c>
      <c r="D70" s="59" t="s">
        <v>15</v>
      </c>
      <c r="E70" s="59" t="s">
        <v>15</v>
      </c>
      <c r="F70" s="59" t="s">
        <v>15</v>
      </c>
      <c r="G70" s="59" t="s">
        <v>15</v>
      </c>
      <c r="H70" s="50"/>
      <c r="I70" s="50"/>
    </row>
    <row r="71" spans="1:25" ht="12.75" x14ac:dyDescent="0.2">
      <c r="A71" s="52" t="s">
        <v>67</v>
      </c>
      <c r="B71" s="52" t="s">
        <v>68</v>
      </c>
      <c r="C71" s="59" t="s">
        <v>15</v>
      </c>
      <c r="D71" s="59" t="s">
        <v>15</v>
      </c>
      <c r="E71" s="59" t="s">
        <v>15</v>
      </c>
      <c r="F71" s="59" t="s">
        <v>15</v>
      </c>
      <c r="G71" s="59" t="s">
        <v>15</v>
      </c>
      <c r="H71" s="50"/>
      <c r="I71" s="50"/>
    </row>
    <row r="72" spans="1:25" ht="12.75" x14ac:dyDescent="0.2">
      <c r="A72" s="52" t="s">
        <v>68</v>
      </c>
      <c r="B72" s="52" t="s">
        <v>69</v>
      </c>
      <c r="C72" s="50"/>
      <c r="D72" s="50"/>
      <c r="E72" s="50"/>
      <c r="F72" s="50"/>
      <c r="G72" s="50"/>
      <c r="H72" s="50"/>
      <c r="I72" s="50"/>
    </row>
    <row r="73" spans="1:25" ht="12.75" x14ac:dyDescent="0.2">
      <c r="A73" s="52" t="s">
        <v>69</v>
      </c>
      <c r="B73" s="52" t="s">
        <v>70</v>
      </c>
      <c r="C73" s="50"/>
      <c r="D73" s="50"/>
      <c r="E73" s="50"/>
      <c r="F73" s="50"/>
      <c r="G73" s="50"/>
      <c r="H73" s="50"/>
      <c r="I73" s="50"/>
    </row>
    <row r="75" spans="1:25" ht="22.5" customHeight="1" x14ac:dyDescent="0.25">
      <c r="A75" s="71" t="s">
        <v>330</v>
      </c>
      <c r="B75" s="69"/>
      <c r="C75" s="69"/>
      <c r="D75" s="69"/>
      <c r="E75" s="69"/>
      <c r="F75" s="69"/>
      <c r="G75" s="69"/>
      <c r="H75" s="69"/>
      <c r="I75" s="7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2.75" x14ac:dyDescent="0.2">
      <c r="A76" s="48" t="s">
        <v>30</v>
      </c>
      <c r="B76" s="48" t="s">
        <v>31</v>
      </c>
      <c r="C76" s="48" t="s">
        <v>32</v>
      </c>
      <c r="D76" s="48" t="s">
        <v>33</v>
      </c>
      <c r="E76" s="48" t="s">
        <v>34</v>
      </c>
      <c r="F76" s="48" t="s">
        <v>35</v>
      </c>
      <c r="G76" s="48" t="s">
        <v>36</v>
      </c>
      <c r="H76" s="48" t="s">
        <v>37</v>
      </c>
      <c r="I76" s="48" t="s">
        <v>38</v>
      </c>
      <c r="K76" s="38" t="s">
        <v>39</v>
      </c>
      <c r="L76" s="42">
        <v>50</v>
      </c>
    </row>
    <row r="77" spans="1:25" ht="12.75" x14ac:dyDescent="0.2">
      <c r="A77" s="49" t="s">
        <v>40</v>
      </c>
      <c r="B77" s="49" t="s">
        <v>41</v>
      </c>
      <c r="C77" s="50"/>
      <c r="D77" s="50"/>
      <c r="E77" s="50"/>
      <c r="F77" s="50"/>
      <c r="G77" s="50"/>
      <c r="H77" s="50"/>
      <c r="I77" s="50"/>
      <c r="K77" s="38" t="s">
        <v>0</v>
      </c>
      <c r="L77" s="57" t="s">
        <v>1</v>
      </c>
    </row>
    <row r="78" spans="1:25" ht="12.75" x14ac:dyDescent="0.2">
      <c r="A78" s="49" t="s">
        <v>41</v>
      </c>
      <c r="B78" s="52" t="s">
        <v>42</v>
      </c>
      <c r="C78" s="50"/>
      <c r="D78" s="50"/>
      <c r="E78" s="50"/>
      <c r="F78" s="50"/>
      <c r="G78" s="50"/>
      <c r="H78" s="50"/>
      <c r="I78" s="50"/>
      <c r="K78" s="38" t="s">
        <v>5</v>
      </c>
      <c r="L78" s="57" t="s">
        <v>17</v>
      </c>
    </row>
    <row r="79" spans="1:25" ht="12.75" x14ac:dyDescent="0.2">
      <c r="A79" s="52" t="s">
        <v>42</v>
      </c>
      <c r="B79" s="52" t="s">
        <v>43</v>
      </c>
      <c r="C79" s="50"/>
      <c r="D79" s="50"/>
      <c r="E79" s="50"/>
      <c r="F79" s="50"/>
      <c r="G79" s="50"/>
      <c r="H79" s="53" t="s">
        <v>11</v>
      </c>
      <c r="I79" s="50"/>
      <c r="K79" s="38" t="s">
        <v>6</v>
      </c>
      <c r="L79" s="54" t="s">
        <v>24</v>
      </c>
    </row>
    <row r="80" spans="1:25" ht="12.75" x14ac:dyDescent="0.2">
      <c r="A80" s="52" t="s">
        <v>43</v>
      </c>
      <c r="B80" s="52" t="s">
        <v>44</v>
      </c>
      <c r="C80" s="50"/>
      <c r="D80" s="50"/>
      <c r="E80" s="50"/>
      <c r="F80" s="50"/>
      <c r="G80" s="50"/>
      <c r="H80" s="53" t="s">
        <v>11</v>
      </c>
      <c r="I80" s="50"/>
      <c r="K80" s="38" t="s">
        <v>45</v>
      </c>
      <c r="L80" s="42">
        <f>VLOOKUP(L77,Parametere!$A$2:$B$5,2,FALSE)*VLOOKUP(L78,Parametere!$A$8:$B$9,2,FALSE)*VLOOKUP(L79,Parametere!$A$12:$B$14,2,FALSE)</f>
        <v>0.27676872513405981</v>
      </c>
    </row>
    <row r="81" spans="1:12" ht="12.75" x14ac:dyDescent="0.2">
      <c r="A81" s="52" t="s">
        <v>44</v>
      </c>
      <c r="B81" s="52" t="s">
        <v>46</v>
      </c>
      <c r="C81" s="50"/>
      <c r="D81" s="50"/>
      <c r="E81" s="50"/>
      <c r="F81" s="50"/>
      <c r="G81" s="50"/>
      <c r="H81" s="53" t="s">
        <v>11</v>
      </c>
      <c r="I81" s="53" t="s">
        <v>11</v>
      </c>
      <c r="K81" s="55" t="s">
        <v>47</v>
      </c>
      <c r="L81" s="56">
        <f>L76*L80</f>
        <v>13.838436256702991</v>
      </c>
    </row>
    <row r="82" spans="1:12" ht="12.75" x14ac:dyDescent="0.2">
      <c r="A82" s="52" t="s">
        <v>46</v>
      </c>
      <c r="B82" s="52" t="s">
        <v>48</v>
      </c>
      <c r="C82" s="50"/>
      <c r="D82" s="50"/>
      <c r="E82" s="50"/>
      <c r="F82" s="50"/>
      <c r="G82" s="50"/>
      <c r="H82" s="53" t="s">
        <v>11</v>
      </c>
      <c r="I82" s="53" t="s">
        <v>11</v>
      </c>
    </row>
    <row r="83" spans="1:12" ht="12.75" x14ac:dyDescent="0.2">
      <c r="A83" s="52" t="s">
        <v>48</v>
      </c>
      <c r="B83" s="52" t="s">
        <v>49</v>
      </c>
      <c r="C83" s="50"/>
      <c r="D83" s="50"/>
      <c r="E83" s="50"/>
      <c r="F83" s="50"/>
      <c r="G83" s="50"/>
      <c r="H83" s="53" t="s">
        <v>11</v>
      </c>
      <c r="I83" s="53" t="s">
        <v>11</v>
      </c>
    </row>
    <row r="84" spans="1:12" ht="12.75" x14ac:dyDescent="0.2">
      <c r="A84" s="52" t="s">
        <v>49</v>
      </c>
      <c r="B84" s="52" t="s">
        <v>50</v>
      </c>
      <c r="C84" s="50"/>
      <c r="D84" s="50"/>
      <c r="E84" s="50"/>
      <c r="F84" s="50"/>
      <c r="G84" s="50"/>
      <c r="H84" s="53" t="s">
        <v>11</v>
      </c>
      <c r="I84" s="53" t="s">
        <v>11</v>
      </c>
    </row>
    <row r="85" spans="1:12" ht="12.75" x14ac:dyDescent="0.2">
      <c r="A85" s="52" t="s">
        <v>50</v>
      </c>
      <c r="B85" s="52" t="s">
        <v>51</v>
      </c>
      <c r="C85" s="50"/>
      <c r="D85" s="50"/>
      <c r="E85" s="50"/>
      <c r="F85" s="50"/>
      <c r="G85" s="50"/>
      <c r="H85" s="53" t="s">
        <v>11</v>
      </c>
      <c r="I85" s="53" t="s">
        <v>11</v>
      </c>
    </row>
    <row r="86" spans="1:12" ht="12.75" x14ac:dyDescent="0.2">
      <c r="A86" s="52" t="s">
        <v>51</v>
      </c>
      <c r="B86" s="52" t="s">
        <v>52</v>
      </c>
      <c r="C86" s="50"/>
      <c r="D86" s="50"/>
      <c r="E86" s="50"/>
      <c r="F86" s="50"/>
      <c r="G86" s="50"/>
      <c r="H86" s="53" t="s">
        <v>11</v>
      </c>
      <c r="I86" s="53" t="s">
        <v>11</v>
      </c>
    </row>
    <row r="87" spans="1:12" ht="12.75" x14ac:dyDescent="0.2">
      <c r="A87" s="52" t="s">
        <v>52</v>
      </c>
      <c r="B87" s="52" t="s">
        <v>53</v>
      </c>
      <c r="C87" s="50"/>
      <c r="D87" s="50"/>
      <c r="E87" s="50"/>
      <c r="F87" s="50"/>
      <c r="G87" s="50"/>
      <c r="H87" s="53" t="s">
        <v>11</v>
      </c>
      <c r="I87" s="53" t="s">
        <v>11</v>
      </c>
    </row>
    <row r="88" spans="1:12" ht="12.75" x14ac:dyDescent="0.2">
      <c r="A88" s="52" t="s">
        <v>53</v>
      </c>
      <c r="B88" s="52" t="s">
        <v>54</v>
      </c>
      <c r="C88" s="50"/>
      <c r="D88" s="50"/>
      <c r="E88" s="50"/>
      <c r="F88" s="50"/>
      <c r="G88" s="50"/>
      <c r="H88" s="53" t="s">
        <v>11</v>
      </c>
      <c r="I88" s="53" t="s">
        <v>11</v>
      </c>
    </row>
    <row r="89" spans="1:12" ht="12.75" x14ac:dyDescent="0.2">
      <c r="A89" s="52" t="s">
        <v>54</v>
      </c>
      <c r="B89" s="52" t="s">
        <v>55</v>
      </c>
      <c r="C89" s="50"/>
      <c r="D89" s="50"/>
      <c r="E89" s="50"/>
      <c r="F89" s="50"/>
      <c r="G89" s="50"/>
      <c r="H89" s="53" t="s">
        <v>11</v>
      </c>
      <c r="I89" s="53" t="s">
        <v>11</v>
      </c>
    </row>
    <row r="90" spans="1:12" ht="12.75" x14ac:dyDescent="0.2">
      <c r="A90" s="52" t="s">
        <v>55</v>
      </c>
      <c r="B90" s="52" t="s">
        <v>56</v>
      </c>
      <c r="C90" s="50"/>
      <c r="D90" s="50"/>
      <c r="E90" s="50"/>
      <c r="F90" s="50"/>
      <c r="G90" s="50"/>
      <c r="H90" s="53" t="s">
        <v>11</v>
      </c>
      <c r="I90" s="53" t="s">
        <v>11</v>
      </c>
    </row>
    <row r="91" spans="1:12" ht="12.75" x14ac:dyDescent="0.2">
      <c r="A91" s="52" t="s">
        <v>56</v>
      </c>
      <c r="B91" s="52" t="s">
        <v>57</v>
      </c>
      <c r="C91" s="53" t="s">
        <v>11</v>
      </c>
      <c r="D91" s="53" t="s">
        <v>11</v>
      </c>
      <c r="E91" s="53" t="s">
        <v>11</v>
      </c>
      <c r="F91" s="53" t="s">
        <v>11</v>
      </c>
      <c r="G91" s="53" t="s">
        <v>11</v>
      </c>
      <c r="H91" s="53" t="s">
        <v>11</v>
      </c>
      <c r="I91" s="53" t="s">
        <v>11</v>
      </c>
    </row>
    <row r="92" spans="1:12" ht="12.75" x14ac:dyDescent="0.2">
      <c r="A92" s="52" t="s">
        <v>57</v>
      </c>
      <c r="B92" s="52" t="s">
        <v>58</v>
      </c>
      <c r="C92" s="53" t="s">
        <v>11</v>
      </c>
      <c r="D92" s="53" t="s">
        <v>11</v>
      </c>
      <c r="E92" s="53" t="s">
        <v>11</v>
      </c>
      <c r="F92" s="53" t="s">
        <v>11</v>
      </c>
      <c r="G92" s="53" t="s">
        <v>11</v>
      </c>
      <c r="H92" s="53" t="s">
        <v>11</v>
      </c>
      <c r="I92" s="53" t="s">
        <v>11</v>
      </c>
    </row>
    <row r="93" spans="1:12" ht="12.75" x14ac:dyDescent="0.2">
      <c r="A93" s="52" t="s">
        <v>58</v>
      </c>
      <c r="B93" s="52" t="s">
        <v>59</v>
      </c>
      <c r="C93" s="53" t="s">
        <v>11</v>
      </c>
      <c r="D93" s="53" t="s">
        <v>11</v>
      </c>
      <c r="E93" s="53" t="s">
        <v>11</v>
      </c>
      <c r="F93" s="53" t="s">
        <v>11</v>
      </c>
      <c r="G93" s="53" t="s">
        <v>11</v>
      </c>
      <c r="H93" s="53" t="s">
        <v>11</v>
      </c>
      <c r="I93" s="53" t="s">
        <v>11</v>
      </c>
    </row>
    <row r="94" spans="1:12" ht="12.75" x14ac:dyDescent="0.2">
      <c r="A94" s="52" t="s">
        <v>59</v>
      </c>
      <c r="B94" s="52" t="s">
        <v>60</v>
      </c>
      <c r="C94" s="53" t="s">
        <v>11</v>
      </c>
      <c r="D94" s="53" t="s">
        <v>11</v>
      </c>
      <c r="E94" s="53" t="s">
        <v>11</v>
      </c>
      <c r="F94" s="53" t="s">
        <v>11</v>
      </c>
      <c r="G94" s="53" t="s">
        <v>11</v>
      </c>
      <c r="H94" s="53" t="s">
        <v>11</v>
      </c>
      <c r="I94" s="53" t="s">
        <v>11</v>
      </c>
    </row>
    <row r="95" spans="1:12" ht="12.75" x14ac:dyDescent="0.2">
      <c r="A95" s="52" t="s">
        <v>60</v>
      </c>
      <c r="B95" s="52" t="s">
        <v>61</v>
      </c>
      <c r="C95" s="53" t="s">
        <v>11</v>
      </c>
      <c r="D95" s="53" t="s">
        <v>11</v>
      </c>
      <c r="E95" s="53" t="s">
        <v>11</v>
      </c>
      <c r="F95" s="53" t="s">
        <v>11</v>
      </c>
      <c r="G95" s="53" t="s">
        <v>11</v>
      </c>
      <c r="H95" s="53" t="s">
        <v>11</v>
      </c>
      <c r="I95" s="53" t="s">
        <v>11</v>
      </c>
    </row>
    <row r="96" spans="1:12" ht="12.75" x14ac:dyDescent="0.2">
      <c r="A96" s="52" t="s">
        <v>61</v>
      </c>
      <c r="B96" s="52" t="s">
        <v>62</v>
      </c>
      <c r="C96" s="53" t="s">
        <v>11</v>
      </c>
      <c r="D96" s="53" t="s">
        <v>11</v>
      </c>
      <c r="E96" s="53" t="s">
        <v>11</v>
      </c>
      <c r="F96" s="53" t="s">
        <v>11</v>
      </c>
      <c r="G96" s="53" t="s">
        <v>11</v>
      </c>
      <c r="H96" s="53" t="s">
        <v>11</v>
      </c>
      <c r="I96" s="53" t="s">
        <v>11</v>
      </c>
    </row>
    <row r="97" spans="1:25" ht="12.75" x14ac:dyDescent="0.2">
      <c r="A97" s="52" t="s">
        <v>62</v>
      </c>
      <c r="B97" s="52" t="s">
        <v>63</v>
      </c>
      <c r="C97" s="53" t="s">
        <v>11</v>
      </c>
      <c r="D97" s="53" t="s">
        <v>11</v>
      </c>
      <c r="E97" s="53" t="s">
        <v>11</v>
      </c>
      <c r="F97" s="53" t="s">
        <v>11</v>
      </c>
      <c r="G97" s="53" t="s">
        <v>11</v>
      </c>
      <c r="H97" s="53" t="s">
        <v>11</v>
      </c>
      <c r="I97" s="53" t="s">
        <v>11</v>
      </c>
    </row>
    <row r="98" spans="1:25" ht="12.75" x14ac:dyDescent="0.2">
      <c r="A98" s="52" t="s">
        <v>63</v>
      </c>
      <c r="B98" s="52" t="s">
        <v>64</v>
      </c>
      <c r="C98" s="53" t="s">
        <v>11</v>
      </c>
      <c r="D98" s="53" t="s">
        <v>11</v>
      </c>
      <c r="E98" s="53" t="s">
        <v>11</v>
      </c>
      <c r="F98" s="53" t="s">
        <v>11</v>
      </c>
      <c r="G98" s="53" t="s">
        <v>11</v>
      </c>
      <c r="H98" s="53" t="s">
        <v>11</v>
      </c>
      <c r="I98" s="53" t="s">
        <v>11</v>
      </c>
    </row>
    <row r="99" spans="1:25" ht="12.75" x14ac:dyDescent="0.2">
      <c r="A99" s="52" t="s">
        <v>64</v>
      </c>
      <c r="B99" s="52" t="s">
        <v>65</v>
      </c>
      <c r="C99" s="53" t="s">
        <v>11</v>
      </c>
      <c r="D99" s="53" t="s">
        <v>11</v>
      </c>
      <c r="E99" s="53" t="s">
        <v>11</v>
      </c>
      <c r="F99" s="53" t="s">
        <v>11</v>
      </c>
      <c r="G99" s="53" t="s">
        <v>11</v>
      </c>
      <c r="H99" s="50"/>
      <c r="I99" s="53" t="s">
        <v>11</v>
      </c>
    </row>
    <row r="100" spans="1:25" ht="12.75" x14ac:dyDescent="0.2">
      <c r="A100" s="52" t="s">
        <v>65</v>
      </c>
      <c r="B100" s="52" t="s">
        <v>66</v>
      </c>
      <c r="C100" s="53" t="s">
        <v>11</v>
      </c>
      <c r="D100" s="53" t="s">
        <v>11</v>
      </c>
      <c r="E100" s="53" t="s">
        <v>11</v>
      </c>
      <c r="F100" s="53" t="s">
        <v>11</v>
      </c>
      <c r="G100" s="53" t="s">
        <v>11</v>
      </c>
      <c r="H100" s="50"/>
      <c r="I100" s="53" t="s">
        <v>11</v>
      </c>
    </row>
    <row r="101" spans="1:25" ht="12.75" x14ac:dyDescent="0.2">
      <c r="A101" s="52" t="s">
        <v>66</v>
      </c>
      <c r="B101" s="52" t="s">
        <v>67</v>
      </c>
      <c r="C101" s="53" t="s">
        <v>11</v>
      </c>
      <c r="D101" s="53" t="s">
        <v>11</v>
      </c>
      <c r="E101" s="53" t="s">
        <v>11</v>
      </c>
      <c r="F101" s="53" t="s">
        <v>11</v>
      </c>
      <c r="G101" s="53" t="s">
        <v>11</v>
      </c>
      <c r="H101" s="50"/>
      <c r="I101" s="50"/>
    </row>
    <row r="102" spans="1:25" ht="12.75" x14ac:dyDescent="0.2">
      <c r="A102" s="52" t="s">
        <v>67</v>
      </c>
      <c r="B102" s="52" t="s">
        <v>68</v>
      </c>
      <c r="C102" s="53" t="s">
        <v>11</v>
      </c>
      <c r="D102" s="53" t="s">
        <v>11</v>
      </c>
      <c r="E102" s="53" t="s">
        <v>11</v>
      </c>
      <c r="F102" s="53" t="s">
        <v>11</v>
      </c>
      <c r="G102" s="53" t="s">
        <v>11</v>
      </c>
      <c r="H102" s="50"/>
      <c r="I102" s="50"/>
    </row>
    <row r="103" spans="1:25" ht="12.75" x14ac:dyDescent="0.2">
      <c r="A103" s="52" t="s">
        <v>68</v>
      </c>
      <c r="B103" s="52" t="s">
        <v>69</v>
      </c>
      <c r="C103" s="50"/>
      <c r="D103" s="50"/>
      <c r="E103" s="50"/>
      <c r="F103" s="50"/>
      <c r="G103" s="50"/>
      <c r="H103" s="50"/>
      <c r="I103" s="50"/>
    </row>
    <row r="104" spans="1:25" ht="12.75" x14ac:dyDescent="0.2">
      <c r="A104" s="52" t="s">
        <v>69</v>
      </c>
      <c r="B104" s="52" t="s">
        <v>70</v>
      </c>
      <c r="C104" s="50"/>
      <c r="D104" s="50"/>
      <c r="E104" s="50"/>
      <c r="F104" s="50"/>
      <c r="G104" s="50"/>
      <c r="H104" s="50"/>
      <c r="I104" s="50"/>
    </row>
    <row r="106" spans="1:25" ht="22.5" customHeight="1" x14ac:dyDescent="0.25">
      <c r="A106" s="71" t="s">
        <v>331</v>
      </c>
      <c r="B106" s="69"/>
      <c r="C106" s="69"/>
      <c r="D106" s="69"/>
      <c r="E106" s="69"/>
      <c r="F106" s="69"/>
      <c r="G106" s="69"/>
      <c r="H106" s="69"/>
      <c r="I106" s="70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 ht="12.75" x14ac:dyDescent="0.2">
      <c r="A107" s="48" t="s">
        <v>30</v>
      </c>
      <c r="B107" s="48" t="s">
        <v>31</v>
      </c>
      <c r="C107" s="48" t="s">
        <v>32</v>
      </c>
      <c r="D107" s="48" t="s">
        <v>33</v>
      </c>
      <c r="E107" s="48" t="s">
        <v>34</v>
      </c>
      <c r="F107" s="48" t="s">
        <v>35</v>
      </c>
      <c r="G107" s="48" t="s">
        <v>36</v>
      </c>
      <c r="H107" s="48" t="s">
        <v>37</v>
      </c>
      <c r="I107" s="48" t="s">
        <v>38</v>
      </c>
      <c r="K107" s="38" t="s">
        <v>39</v>
      </c>
      <c r="L107" s="42">
        <v>50</v>
      </c>
    </row>
    <row r="108" spans="1:25" ht="12.75" x14ac:dyDescent="0.2">
      <c r="A108" s="49" t="s">
        <v>40</v>
      </c>
      <c r="B108" s="49" t="s">
        <v>41</v>
      </c>
      <c r="C108" s="50"/>
      <c r="D108" s="50"/>
      <c r="E108" s="50"/>
      <c r="F108" s="50"/>
      <c r="G108" s="50"/>
      <c r="H108" s="50"/>
      <c r="I108" s="50"/>
      <c r="K108" s="38" t="s">
        <v>0</v>
      </c>
      <c r="L108" s="57" t="s">
        <v>4</v>
      </c>
    </row>
    <row r="109" spans="1:25" ht="12.75" x14ac:dyDescent="0.2">
      <c r="A109" s="49" t="s">
        <v>41</v>
      </c>
      <c r="B109" s="52" t="s">
        <v>42</v>
      </c>
      <c r="C109" s="50"/>
      <c r="D109" s="50"/>
      <c r="E109" s="50"/>
      <c r="F109" s="50"/>
      <c r="G109" s="50"/>
      <c r="H109" s="50"/>
      <c r="I109" s="50"/>
      <c r="K109" s="38" t="s">
        <v>5</v>
      </c>
      <c r="L109" s="57" t="s">
        <v>17</v>
      </c>
    </row>
    <row r="110" spans="1:25" ht="12.75" x14ac:dyDescent="0.2">
      <c r="A110" s="52" t="s">
        <v>42</v>
      </c>
      <c r="B110" s="52" t="s">
        <v>43</v>
      </c>
      <c r="C110" s="50"/>
      <c r="D110" s="50"/>
      <c r="E110" s="50"/>
      <c r="F110" s="50"/>
      <c r="G110" s="50"/>
      <c r="H110" s="53" t="s">
        <v>11</v>
      </c>
      <c r="I110" s="50"/>
      <c r="K110" s="38" t="s">
        <v>6</v>
      </c>
      <c r="L110" s="54" t="s">
        <v>24</v>
      </c>
    </row>
    <row r="111" spans="1:25" ht="12.75" x14ac:dyDescent="0.2">
      <c r="A111" s="52" t="s">
        <v>43</v>
      </c>
      <c r="B111" s="52" t="s">
        <v>44</v>
      </c>
      <c r="C111" s="50"/>
      <c r="D111" s="50"/>
      <c r="E111" s="50"/>
      <c r="F111" s="50"/>
      <c r="G111" s="50"/>
      <c r="H111" s="53" t="s">
        <v>11</v>
      </c>
      <c r="I111" s="50"/>
      <c r="K111" s="38" t="s">
        <v>45</v>
      </c>
      <c r="L111" s="42">
        <f>VLOOKUP(L108,Parametere!$A$2:$B$5,2,FALSE)*VLOOKUP(L109,Parametere!$A$8:$B$9,2,FALSE)*VLOOKUP(L110,Parametere!$A$12:$B$14,2,FALSE)</f>
        <v>0.13838436256702991</v>
      </c>
    </row>
    <row r="112" spans="1:25" ht="12.75" x14ac:dyDescent="0.2">
      <c r="A112" s="52" t="s">
        <v>44</v>
      </c>
      <c r="B112" s="52" t="s">
        <v>46</v>
      </c>
      <c r="C112" s="50"/>
      <c r="D112" s="50"/>
      <c r="E112" s="50"/>
      <c r="F112" s="50"/>
      <c r="G112" s="50"/>
      <c r="H112" s="53" t="s">
        <v>11</v>
      </c>
      <c r="I112" s="53" t="s">
        <v>11</v>
      </c>
      <c r="K112" s="55" t="s">
        <v>47</v>
      </c>
      <c r="L112" s="56">
        <f>L107*L111</f>
        <v>6.9192181283514955</v>
      </c>
    </row>
    <row r="113" spans="1:9" ht="12.75" x14ac:dyDescent="0.2">
      <c r="A113" s="52" t="s">
        <v>46</v>
      </c>
      <c r="B113" s="52" t="s">
        <v>48</v>
      </c>
      <c r="C113" s="50"/>
      <c r="D113" s="50"/>
      <c r="E113" s="50"/>
      <c r="F113" s="50"/>
      <c r="G113" s="50"/>
      <c r="H113" s="53" t="s">
        <v>11</v>
      </c>
      <c r="I113" s="53" t="s">
        <v>11</v>
      </c>
    </row>
    <row r="114" spans="1:9" ht="12.75" x14ac:dyDescent="0.2">
      <c r="A114" s="52" t="s">
        <v>48</v>
      </c>
      <c r="B114" s="52" t="s">
        <v>49</v>
      </c>
      <c r="C114" s="50"/>
      <c r="D114" s="50"/>
      <c r="E114" s="50"/>
      <c r="F114" s="50"/>
      <c r="G114" s="50"/>
      <c r="H114" s="53" t="s">
        <v>11</v>
      </c>
      <c r="I114" s="53" t="s">
        <v>11</v>
      </c>
    </row>
    <row r="115" spans="1:9" ht="12.75" x14ac:dyDescent="0.2">
      <c r="A115" s="52" t="s">
        <v>49</v>
      </c>
      <c r="B115" s="52" t="s">
        <v>50</v>
      </c>
      <c r="C115" s="50"/>
      <c r="D115" s="50"/>
      <c r="E115" s="50"/>
      <c r="F115" s="50"/>
      <c r="G115" s="50"/>
      <c r="H115" s="53" t="s">
        <v>11</v>
      </c>
      <c r="I115" s="53" t="s">
        <v>11</v>
      </c>
    </row>
    <row r="116" spans="1:9" ht="12.75" x14ac:dyDescent="0.2">
      <c r="A116" s="52" t="s">
        <v>50</v>
      </c>
      <c r="B116" s="52" t="s">
        <v>51</v>
      </c>
      <c r="C116" s="50"/>
      <c r="D116" s="50"/>
      <c r="E116" s="50"/>
      <c r="F116" s="50"/>
      <c r="G116" s="50"/>
      <c r="H116" s="53" t="s">
        <v>11</v>
      </c>
      <c r="I116" s="53" t="s">
        <v>11</v>
      </c>
    </row>
    <row r="117" spans="1:9" ht="12.75" x14ac:dyDescent="0.2">
      <c r="A117" s="52" t="s">
        <v>51</v>
      </c>
      <c r="B117" s="52" t="s">
        <v>52</v>
      </c>
      <c r="C117" s="50"/>
      <c r="D117" s="50"/>
      <c r="E117" s="50"/>
      <c r="F117" s="50"/>
      <c r="G117" s="50"/>
      <c r="H117" s="53" t="s">
        <v>11</v>
      </c>
      <c r="I117" s="53" t="s">
        <v>11</v>
      </c>
    </row>
    <row r="118" spans="1:9" ht="12.75" x14ac:dyDescent="0.2">
      <c r="A118" s="52" t="s">
        <v>52</v>
      </c>
      <c r="B118" s="52" t="s">
        <v>53</v>
      </c>
      <c r="C118" s="50"/>
      <c r="D118" s="50"/>
      <c r="E118" s="50"/>
      <c r="F118" s="50"/>
      <c r="G118" s="50"/>
      <c r="H118" s="53" t="s">
        <v>11</v>
      </c>
      <c r="I118" s="53" t="s">
        <v>11</v>
      </c>
    </row>
    <row r="119" spans="1:9" ht="12.75" x14ac:dyDescent="0.2">
      <c r="A119" s="52" t="s">
        <v>53</v>
      </c>
      <c r="B119" s="52" t="s">
        <v>54</v>
      </c>
      <c r="C119" s="50"/>
      <c r="D119" s="50"/>
      <c r="E119" s="50"/>
      <c r="F119" s="50"/>
      <c r="G119" s="50"/>
      <c r="H119" s="53" t="s">
        <v>11</v>
      </c>
      <c r="I119" s="53" t="s">
        <v>11</v>
      </c>
    </row>
    <row r="120" spans="1:9" ht="12.75" x14ac:dyDescent="0.2">
      <c r="A120" s="52" t="s">
        <v>54</v>
      </c>
      <c r="B120" s="52" t="s">
        <v>55</v>
      </c>
      <c r="C120" s="50"/>
      <c r="D120" s="50"/>
      <c r="E120" s="50"/>
      <c r="F120" s="50"/>
      <c r="G120" s="50"/>
      <c r="H120" s="53" t="s">
        <v>11</v>
      </c>
      <c r="I120" s="53" t="s">
        <v>11</v>
      </c>
    </row>
    <row r="121" spans="1:9" ht="12.75" x14ac:dyDescent="0.2">
      <c r="A121" s="52" t="s">
        <v>55</v>
      </c>
      <c r="B121" s="52" t="s">
        <v>56</v>
      </c>
      <c r="C121" s="50"/>
      <c r="D121" s="50"/>
      <c r="E121" s="50"/>
      <c r="F121" s="50"/>
      <c r="G121" s="50"/>
      <c r="H121" s="53" t="s">
        <v>11</v>
      </c>
      <c r="I121" s="53" t="s">
        <v>11</v>
      </c>
    </row>
    <row r="122" spans="1:9" ht="12.75" x14ac:dyDescent="0.2">
      <c r="A122" s="52" t="s">
        <v>56</v>
      </c>
      <c r="B122" s="52" t="s">
        <v>57</v>
      </c>
      <c r="C122" s="53" t="s">
        <v>11</v>
      </c>
      <c r="D122" s="53" t="s">
        <v>11</v>
      </c>
      <c r="E122" s="53" t="s">
        <v>11</v>
      </c>
      <c r="F122" s="53" t="s">
        <v>11</v>
      </c>
      <c r="G122" s="53" t="s">
        <v>11</v>
      </c>
      <c r="H122" s="53" t="s">
        <v>11</v>
      </c>
      <c r="I122" s="53" t="s">
        <v>11</v>
      </c>
    </row>
    <row r="123" spans="1:9" ht="12.75" x14ac:dyDescent="0.2">
      <c r="A123" s="52" t="s">
        <v>57</v>
      </c>
      <c r="B123" s="52" t="s">
        <v>58</v>
      </c>
      <c r="C123" s="53" t="s">
        <v>11</v>
      </c>
      <c r="D123" s="53" t="s">
        <v>11</v>
      </c>
      <c r="E123" s="53" t="s">
        <v>11</v>
      </c>
      <c r="F123" s="53" t="s">
        <v>11</v>
      </c>
      <c r="G123" s="53" t="s">
        <v>11</v>
      </c>
      <c r="H123" s="53" t="s">
        <v>11</v>
      </c>
      <c r="I123" s="53" t="s">
        <v>11</v>
      </c>
    </row>
    <row r="124" spans="1:9" ht="12.75" x14ac:dyDescent="0.2">
      <c r="A124" s="52" t="s">
        <v>58</v>
      </c>
      <c r="B124" s="52" t="s">
        <v>59</v>
      </c>
      <c r="C124" s="53" t="s">
        <v>11</v>
      </c>
      <c r="D124" s="53" t="s">
        <v>11</v>
      </c>
      <c r="E124" s="53" t="s">
        <v>11</v>
      </c>
      <c r="F124" s="53" t="s">
        <v>11</v>
      </c>
      <c r="G124" s="53" t="s">
        <v>11</v>
      </c>
      <c r="H124" s="53" t="s">
        <v>11</v>
      </c>
      <c r="I124" s="53" t="s">
        <v>11</v>
      </c>
    </row>
    <row r="125" spans="1:9" ht="12.75" x14ac:dyDescent="0.2">
      <c r="A125" s="52" t="s">
        <v>59</v>
      </c>
      <c r="B125" s="52" t="s">
        <v>60</v>
      </c>
      <c r="C125" s="53" t="s">
        <v>11</v>
      </c>
      <c r="D125" s="53" t="s">
        <v>11</v>
      </c>
      <c r="E125" s="53" t="s">
        <v>11</v>
      </c>
      <c r="F125" s="53" t="s">
        <v>11</v>
      </c>
      <c r="G125" s="53" t="s">
        <v>11</v>
      </c>
      <c r="H125" s="53" t="s">
        <v>11</v>
      </c>
      <c r="I125" s="53" t="s">
        <v>11</v>
      </c>
    </row>
    <row r="126" spans="1:9" ht="12.75" x14ac:dyDescent="0.2">
      <c r="A126" s="52" t="s">
        <v>60</v>
      </c>
      <c r="B126" s="52" t="s">
        <v>61</v>
      </c>
      <c r="C126" s="53" t="s">
        <v>11</v>
      </c>
      <c r="D126" s="53" t="s">
        <v>11</v>
      </c>
      <c r="E126" s="53" t="s">
        <v>11</v>
      </c>
      <c r="F126" s="53" t="s">
        <v>11</v>
      </c>
      <c r="G126" s="53" t="s">
        <v>11</v>
      </c>
      <c r="H126" s="53" t="s">
        <v>11</v>
      </c>
      <c r="I126" s="53" t="s">
        <v>11</v>
      </c>
    </row>
    <row r="127" spans="1:9" ht="12.75" x14ac:dyDescent="0.2">
      <c r="A127" s="52" t="s">
        <v>61</v>
      </c>
      <c r="B127" s="52" t="s">
        <v>62</v>
      </c>
      <c r="C127" s="53" t="s">
        <v>11</v>
      </c>
      <c r="D127" s="53" t="s">
        <v>11</v>
      </c>
      <c r="E127" s="53" t="s">
        <v>11</v>
      </c>
      <c r="F127" s="53" t="s">
        <v>11</v>
      </c>
      <c r="G127" s="53" t="s">
        <v>11</v>
      </c>
      <c r="H127" s="53" t="s">
        <v>11</v>
      </c>
      <c r="I127" s="53" t="s">
        <v>11</v>
      </c>
    </row>
    <row r="128" spans="1:9" ht="12.75" x14ac:dyDescent="0.2">
      <c r="A128" s="52" t="s">
        <v>62</v>
      </c>
      <c r="B128" s="52" t="s">
        <v>63</v>
      </c>
      <c r="C128" s="53" t="s">
        <v>11</v>
      </c>
      <c r="D128" s="53" t="s">
        <v>11</v>
      </c>
      <c r="E128" s="53" t="s">
        <v>11</v>
      </c>
      <c r="F128" s="53" t="s">
        <v>11</v>
      </c>
      <c r="G128" s="53" t="s">
        <v>11</v>
      </c>
      <c r="H128" s="53" t="s">
        <v>11</v>
      </c>
      <c r="I128" s="53" t="s">
        <v>11</v>
      </c>
    </row>
    <row r="129" spans="1:25" ht="12.75" x14ac:dyDescent="0.2">
      <c r="A129" s="52" t="s">
        <v>63</v>
      </c>
      <c r="B129" s="52" t="s">
        <v>64</v>
      </c>
      <c r="C129" s="53" t="s">
        <v>11</v>
      </c>
      <c r="D129" s="53" t="s">
        <v>11</v>
      </c>
      <c r="E129" s="53" t="s">
        <v>11</v>
      </c>
      <c r="F129" s="53" t="s">
        <v>11</v>
      </c>
      <c r="G129" s="53" t="s">
        <v>11</v>
      </c>
      <c r="H129" s="53" t="s">
        <v>11</v>
      </c>
      <c r="I129" s="53" t="s">
        <v>11</v>
      </c>
    </row>
    <row r="130" spans="1:25" ht="12.75" x14ac:dyDescent="0.2">
      <c r="A130" s="52" t="s">
        <v>64</v>
      </c>
      <c r="B130" s="52" t="s">
        <v>65</v>
      </c>
      <c r="C130" s="53" t="s">
        <v>11</v>
      </c>
      <c r="D130" s="53" t="s">
        <v>11</v>
      </c>
      <c r="E130" s="53" t="s">
        <v>11</v>
      </c>
      <c r="F130" s="53" t="s">
        <v>11</v>
      </c>
      <c r="G130" s="53" t="s">
        <v>11</v>
      </c>
      <c r="H130" s="50"/>
      <c r="I130" s="53" t="s">
        <v>11</v>
      </c>
    </row>
    <row r="131" spans="1:25" ht="12.75" x14ac:dyDescent="0.2">
      <c r="A131" s="52" t="s">
        <v>65</v>
      </c>
      <c r="B131" s="52" t="s">
        <v>66</v>
      </c>
      <c r="C131" s="53" t="s">
        <v>11</v>
      </c>
      <c r="D131" s="53" t="s">
        <v>11</v>
      </c>
      <c r="E131" s="53" t="s">
        <v>11</v>
      </c>
      <c r="F131" s="53" t="s">
        <v>11</v>
      </c>
      <c r="G131" s="53" t="s">
        <v>11</v>
      </c>
      <c r="H131" s="50"/>
      <c r="I131" s="53" t="s">
        <v>11</v>
      </c>
    </row>
    <row r="132" spans="1:25" ht="12.75" x14ac:dyDescent="0.2">
      <c r="A132" s="52" t="s">
        <v>66</v>
      </c>
      <c r="B132" s="52" t="s">
        <v>67</v>
      </c>
      <c r="C132" s="53" t="s">
        <v>11</v>
      </c>
      <c r="D132" s="53" t="s">
        <v>11</v>
      </c>
      <c r="E132" s="53" t="s">
        <v>11</v>
      </c>
      <c r="F132" s="53" t="s">
        <v>11</v>
      </c>
      <c r="G132" s="53" t="s">
        <v>11</v>
      </c>
      <c r="H132" s="50"/>
      <c r="I132" s="50"/>
    </row>
    <row r="133" spans="1:25" ht="12.75" x14ac:dyDescent="0.2">
      <c r="A133" s="52" t="s">
        <v>67</v>
      </c>
      <c r="B133" s="52" t="s">
        <v>68</v>
      </c>
      <c r="C133" s="53" t="s">
        <v>11</v>
      </c>
      <c r="D133" s="53" t="s">
        <v>11</v>
      </c>
      <c r="E133" s="53" t="s">
        <v>11</v>
      </c>
      <c r="F133" s="53" t="s">
        <v>11</v>
      </c>
      <c r="G133" s="53" t="s">
        <v>11</v>
      </c>
      <c r="H133" s="50"/>
      <c r="I133" s="50"/>
    </row>
    <row r="134" spans="1:25" ht="12.75" x14ac:dyDescent="0.2">
      <c r="A134" s="52" t="s">
        <v>68</v>
      </c>
      <c r="B134" s="52" t="s">
        <v>69</v>
      </c>
      <c r="C134" s="50"/>
      <c r="D134" s="50"/>
      <c r="E134" s="50"/>
      <c r="F134" s="50"/>
      <c r="G134" s="50"/>
      <c r="H134" s="50"/>
      <c r="I134" s="50"/>
    </row>
    <row r="135" spans="1:25" ht="12.75" x14ac:dyDescent="0.2">
      <c r="A135" s="52" t="s">
        <v>69</v>
      </c>
      <c r="B135" s="52" t="s">
        <v>70</v>
      </c>
      <c r="C135" s="50"/>
      <c r="D135" s="50"/>
      <c r="E135" s="50"/>
      <c r="F135" s="50"/>
      <c r="G135" s="50"/>
      <c r="H135" s="50"/>
      <c r="I135" s="50"/>
    </row>
    <row r="137" spans="1:25" ht="22.5" customHeight="1" x14ac:dyDescent="0.25">
      <c r="A137" s="71" t="s">
        <v>332</v>
      </c>
      <c r="B137" s="69"/>
      <c r="C137" s="69"/>
      <c r="D137" s="69"/>
      <c r="E137" s="69"/>
      <c r="F137" s="69"/>
      <c r="G137" s="69"/>
      <c r="H137" s="69"/>
      <c r="I137" s="7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1:25" ht="12.75" x14ac:dyDescent="0.2">
      <c r="A138" s="48" t="s">
        <v>30</v>
      </c>
      <c r="B138" s="48" t="s">
        <v>31</v>
      </c>
      <c r="C138" s="48" t="s">
        <v>32</v>
      </c>
      <c r="D138" s="48" t="s">
        <v>33</v>
      </c>
      <c r="E138" s="48" t="s">
        <v>34</v>
      </c>
      <c r="F138" s="48" t="s">
        <v>35</v>
      </c>
      <c r="G138" s="48" t="s">
        <v>36</v>
      </c>
      <c r="H138" s="48" t="s">
        <v>37</v>
      </c>
      <c r="I138" s="48" t="s">
        <v>38</v>
      </c>
      <c r="K138" s="38" t="s">
        <v>39</v>
      </c>
      <c r="L138" s="42">
        <v>50</v>
      </c>
    </row>
    <row r="139" spans="1:25" ht="12.75" x14ac:dyDescent="0.2">
      <c r="A139" s="49" t="s">
        <v>40</v>
      </c>
      <c r="B139" s="49" t="s">
        <v>41</v>
      </c>
      <c r="C139" s="50"/>
      <c r="D139" s="50"/>
      <c r="E139" s="50"/>
      <c r="F139" s="50"/>
      <c r="G139" s="50"/>
      <c r="H139" s="50"/>
      <c r="I139" s="50"/>
      <c r="K139" s="38" t="s">
        <v>0</v>
      </c>
      <c r="L139" s="57" t="s">
        <v>10</v>
      </c>
    </row>
    <row r="140" spans="1:25" ht="12.75" x14ac:dyDescent="0.2">
      <c r="A140" s="49" t="s">
        <v>41</v>
      </c>
      <c r="B140" s="52" t="s">
        <v>42</v>
      </c>
      <c r="C140" s="50"/>
      <c r="D140" s="50"/>
      <c r="E140" s="50"/>
      <c r="F140" s="50"/>
      <c r="G140" s="50"/>
      <c r="H140" s="50"/>
      <c r="I140" s="50"/>
      <c r="K140" s="38" t="s">
        <v>5</v>
      </c>
      <c r="L140" s="57" t="s">
        <v>17</v>
      </c>
    </row>
    <row r="141" spans="1:25" ht="12.75" x14ac:dyDescent="0.2">
      <c r="A141" s="52" t="s">
        <v>42</v>
      </c>
      <c r="B141" s="52" t="s">
        <v>43</v>
      </c>
      <c r="C141" s="50"/>
      <c r="D141" s="50"/>
      <c r="E141" s="50"/>
      <c r="F141" s="50"/>
      <c r="G141" s="50"/>
      <c r="H141" s="53" t="s">
        <v>11</v>
      </c>
      <c r="I141" s="50"/>
      <c r="K141" s="38" t="s">
        <v>6</v>
      </c>
      <c r="L141" s="54" t="s">
        <v>24</v>
      </c>
    </row>
    <row r="142" spans="1:25" ht="12.75" x14ac:dyDescent="0.2">
      <c r="A142" s="52" t="s">
        <v>43</v>
      </c>
      <c r="B142" s="52" t="s">
        <v>44</v>
      </c>
      <c r="C142" s="50"/>
      <c r="D142" s="50"/>
      <c r="E142" s="50"/>
      <c r="F142" s="50"/>
      <c r="G142" s="50"/>
      <c r="H142" s="53" t="s">
        <v>11</v>
      </c>
      <c r="I142" s="50"/>
      <c r="K142" s="38" t="s">
        <v>45</v>
      </c>
      <c r="L142" s="42">
        <f>VLOOKUP(L139,Parametere!$A$2:$B$5,2,FALSE)*VLOOKUP(L140,Parametere!$A$8:$B$9,2,FALSE)*VLOOKUP(L141,Parametere!$A$12:$B$14,2,FALSE)</f>
        <v>6.9192181283514953E-2</v>
      </c>
    </row>
    <row r="143" spans="1:25" ht="12.75" x14ac:dyDescent="0.2">
      <c r="A143" s="52" t="s">
        <v>44</v>
      </c>
      <c r="B143" s="52" t="s">
        <v>46</v>
      </c>
      <c r="C143" s="50"/>
      <c r="D143" s="50"/>
      <c r="E143" s="50"/>
      <c r="F143" s="50"/>
      <c r="G143" s="50"/>
      <c r="H143" s="53" t="s">
        <v>11</v>
      </c>
      <c r="I143" s="53" t="s">
        <v>11</v>
      </c>
      <c r="K143" s="55" t="s">
        <v>47</v>
      </c>
      <c r="L143" s="56">
        <f>L138*L142</f>
        <v>3.4596090641757478</v>
      </c>
    </row>
    <row r="144" spans="1:25" ht="12.75" x14ac:dyDescent="0.2">
      <c r="A144" s="52" t="s">
        <v>46</v>
      </c>
      <c r="B144" s="52" t="s">
        <v>48</v>
      </c>
      <c r="C144" s="50"/>
      <c r="D144" s="50"/>
      <c r="E144" s="50"/>
      <c r="F144" s="50"/>
      <c r="G144" s="50"/>
      <c r="H144" s="53" t="s">
        <v>11</v>
      </c>
      <c r="I144" s="53" t="s">
        <v>11</v>
      </c>
    </row>
    <row r="145" spans="1:9" ht="12.75" x14ac:dyDescent="0.2">
      <c r="A145" s="52" t="s">
        <v>48</v>
      </c>
      <c r="B145" s="52" t="s">
        <v>49</v>
      </c>
      <c r="C145" s="50"/>
      <c r="D145" s="50"/>
      <c r="E145" s="50"/>
      <c r="F145" s="50"/>
      <c r="G145" s="50"/>
      <c r="H145" s="53" t="s">
        <v>11</v>
      </c>
      <c r="I145" s="53" t="s">
        <v>11</v>
      </c>
    </row>
    <row r="146" spans="1:9" ht="12.75" x14ac:dyDescent="0.2">
      <c r="A146" s="52" t="s">
        <v>49</v>
      </c>
      <c r="B146" s="52" t="s">
        <v>50</v>
      </c>
      <c r="C146" s="50"/>
      <c r="D146" s="50"/>
      <c r="E146" s="50"/>
      <c r="F146" s="50"/>
      <c r="G146" s="50"/>
      <c r="H146" s="53" t="s">
        <v>11</v>
      </c>
      <c r="I146" s="53" t="s">
        <v>11</v>
      </c>
    </row>
    <row r="147" spans="1:9" ht="12.75" x14ac:dyDescent="0.2">
      <c r="A147" s="52" t="s">
        <v>50</v>
      </c>
      <c r="B147" s="52" t="s">
        <v>51</v>
      </c>
      <c r="C147" s="50"/>
      <c r="D147" s="50"/>
      <c r="E147" s="50"/>
      <c r="F147" s="50"/>
      <c r="G147" s="50"/>
      <c r="H147" s="53" t="s">
        <v>11</v>
      </c>
      <c r="I147" s="53" t="s">
        <v>11</v>
      </c>
    </row>
    <row r="148" spans="1:9" ht="12.75" x14ac:dyDescent="0.2">
      <c r="A148" s="52" t="s">
        <v>51</v>
      </c>
      <c r="B148" s="52" t="s">
        <v>52</v>
      </c>
      <c r="C148" s="50"/>
      <c r="D148" s="50"/>
      <c r="E148" s="50"/>
      <c r="F148" s="50"/>
      <c r="G148" s="50"/>
      <c r="H148" s="53" t="s">
        <v>11</v>
      </c>
      <c r="I148" s="53" t="s">
        <v>11</v>
      </c>
    </row>
    <row r="149" spans="1:9" ht="12.75" x14ac:dyDescent="0.2">
      <c r="A149" s="52" t="s">
        <v>52</v>
      </c>
      <c r="B149" s="52" t="s">
        <v>53</v>
      </c>
      <c r="C149" s="50"/>
      <c r="D149" s="50"/>
      <c r="E149" s="50"/>
      <c r="F149" s="50"/>
      <c r="G149" s="50"/>
      <c r="H149" s="53" t="s">
        <v>11</v>
      </c>
      <c r="I149" s="53" t="s">
        <v>11</v>
      </c>
    </row>
    <row r="150" spans="1:9" ht="12.75" x14ac:dyDescent="0.2">
      <c r="A150" s="52" t="s">
        <v>53</v>
      </c>
      <c r="B150" s="52" t="s">
        <v>54</v>
      </c>
      <c r="C150" s="50"/>
      <c r="D150" s="50"/>
      <c r="E150" s="50"/>
      <c r="F150" s="50"/>
      <c r="G150" s="50"/>
      <c r="H150" s="53" t="s">
        <v>11</v>
      </c>
      <c r="I150" s="53" t="s">
        <v>11</v>
      </c>
    </row>
    <row r="151" spans="1:9" ht="12.75" x14ac:dyDescent="0.2">
      <c r="A151" s="52" t="s">
        <v>54</v>
      </c>
      <c r="B151" s="52" t="s">
        <v>55</v>
      </c>
      <c r="C151" s="50"/>
      <c r="D151" s="50"/>
      <c r="E151" s="50"/>
      <c r="F151" s="50"/>
      <c r="G151" s="50"/>
      <c r="H151" s="53" t="s">
        <v>11</v>
      </c>
      <c r="I151" s="53" t="s">
        <v>11</v>
      </c>
    </row>
    <row r="152" spans="1:9" ht="12.75" x14ac:dyDescent="0.2">
      <c r="A152" s="52" t="s">
        <v>55</v>
      </c>
      <c r="B152" s="52" t="s">
        <v>56</v>
      </c>
      <c r="C152" s="50"/>
      <c r="D152" s="50"/>
      <c r="E152" s="50"/>
      <c r="F152" s="50"/>
      <c r="G152" s="50"/>
      <c r="H152" s="53" t="s">
        <v>11</v>
      </c>
      <c r="I152" s="53" t="s">
        <v>11</v>
      </c>
    </row>
    <row r="153" spans="1:9" ht="12.75" x14ac:dyDescent="0.2">
      <c r="A153" s="52" t="s">
        <v>56</v>
      </c>
      <c r="B153" s="52" t="s">
        <v>57</v>
      </c>
      <c r="C153" s="53" t="s">
        <v>11</v>
      </c>
      <c r="D153" s="53" t="s">
        <v>11</v>
      </c>
      <c r="E153" s="53" t="s">
        <v>11</v>
      </c>
      <c r="F153" s="53" t="s">
        <v>11</v>
      </c>
      <c r="G153" s="53" t="s">
        <v>11</v>
      </c>
      <c r="H153" s="53" t="s">
        <v>11</v>
      </c>
      <c r="I153" s="53" t="s">
        <v>11</v>
      </c>
    </row>
    <row r="154" spans="1:9" ht="12.75" x14ac:dyDescent="0.2">
      <c r="A154" s="52" t="s">
        <v>57</v>
      </c>
      <c r="B154" s="52" t="s">
        <v>58</v>
      </c>
      <c r="C154" s="53" t="s">
        <v>11</v>
      </c>
      <c r="D154" s="53" t="s">
        <v>11</v>
      </c>
      <c r="E154" s="53" t="s">
        <v>11</v>
      </c>
      <c r="F154" s="53" t="s">
        <v>11</v>
      </c>
      <c r="G154" s="53" t="s">
        <v>11</v>
      </c>
      <c r="H154" s="53" t="s">
        <v>11</v>
      </c>
      <c r="I154" s="53" t="s">
        <v>11</v>
      </c>
    </row>
    <row r="155" spans="1:9" ht="12.75" x14ac:dyDescent="0.2">
      <c r="A155" s="52" t="s">
        <v>58</v>
      </c>
      <c r="B155" s="52" t="s">
        <v>59</v>
      </c>
      <c r="C155" s="53" t="s">
        <v>11</v>
      </c>
      <c r="D155" s="53" t="s">
        <v>11</v>
      </c>
      <c r="E155" s="53" t="s">
        <v>11</v>
      </c>
      <c r="F155" s="53" t="s">
        <v>11</v>
      </c>
      <c r="G155" s="53" t="s">
        <v>11</v>
      </c>
      <c r="H155" s="53" t="s">
        <v>11</v>
      </c>
      <c r="I155" s="53" t="s">
        <v>11</v>
      </c>
    </row>
    <row r="156" spans="1:9" ht="12.75" x14ac:dyDescent="0.2">
      <c r="A156" s="52" t="s">
        <v>59</v>
      </c>
      <c r="B156" s="52" t="s">
        <v>60</v>
      </c>
      <c r="C156" s="53" t="s">
        <v>11</v>
      </c>
      <c r="D156" s="53" t="s">
        <v>11</v>
      </c>
      <c r="E156" s="53" t="s">
        <v>11</v>
      </c>
      <c r="F156" s="53" t="s">
        <v>11</v>
      </c>
      <c r="G156" s="53" t="s">
        <v>11</v>
      </c>
      <c r="H156" s="53" t="s">
        <v>11</v>
      </c>
      <c r="I156" s="53" t="s">
        <v>11</v>
      </c>
    </row>
    <row r="157" spans="1:9" ht="12.75" x14ac:dyDescent="0.2">
      <c r="A157" s="52" t="s">
        <v>60</v>
      </c>
      <c r="B157" s="52" t="s">
        <v>61</v>
      </c>
      <c r="C157" s="53" t="s">
        <v>11</v>
      </c>
      <c r="D157" s="5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</row>
    <row r="158" spans="1:9" ht="12.75" x14ac:dyDescent="0.2">
      <c r="A158" s="52" t="s">
        <v>61</v>
      </c>
      <c r="B158" s="52" t="s">
        <v>62</v>
      </c>
      <c r="C158" s="53" t="s">
        <v>11</v>
      </c>
      <c r="D158" s="53" t="s">
        <v>11</v>
      </c>
      <c r="E158" s="53" t="s">
        <v>11</v>
      </c>
      <c r="F158" s="53" t="s">
        <v>11</v>
      </c>
      <c r="G158" s="53" t="s">
        <v>11</v>
      </c>
      <c r="H158" s="53" t="s">
        <v>11</v>
      </c>
      <c r="I158" s="53" t="s">
        <v>11</v>
      </c>
    </row>
    <row r="159" spans="1:9" ht="12.75" x14ac:dyDescent="0.2">
      <c r="A159" s="52" t="s">
        <v>62</v>
      </c>
      <c r="B159" s="52" t="s">
        <v>63</v>
      </c>
      <c r="C159" s="53" t="s">
        <v>11</v>
      </c>
      <c r="D159" s="53" t="s">
        <v>11</v>
      </c>
      <c r="E159" s="53" t="s">
        <v>11</v>
      </c>
      <c r="F159" s="53" t="s">
        <v>11</v>
      </c>
      <c r="G159" s="53" t="s">
        <v>11</v>
      </c>
      <c r="H159" s="53" t="s">
        <v>11</v>
      </c>
      <c r="I159" s="53" t="s">
        <v>11</v>
      </c>
    </row>
    <row r="160" spans="1:9" ht="12.75" x14ac:dyDescent="0.2">
      <c r="A160" s="52" t="s">
        <v>63</v>
      </c>
      <c r="B160" s="52" t="s">
        <v>64</v>
      </c>
      <c r="C160" s="53" t="s">
        <v>11</v>
      </c>
      <c r="D160" s="53" t="s">
        <v>11</v>
      </c>
      <c r="E160" s="53" t="s">
        <v>11</v>
      </c>
      <c r="F160" s="53" t="s">
        <v>11</v>
      </c>
      <c r="G160" s="53" t="s">
        <v>11</v>
      </c>
      <c r="H160" s="53" t="s">
        <v>11</v>
      </c>
      <c r="I160" s="53" t="s">
        <v>11</v>
      </c>
    </row>
    <row r="161" spans="1:25" ht="12.75" x14ac:dyDescent="0.2">
      <c r="A161" s="52" t="s">
        <v>64</v>
      </c>
      <c r="B161" s="52" t="s">
        <v>65</v>
      </c>
      <c r="C161" s="53" t="s">
        <v>11</v>
      </c>
      <c r="D161" s="53" t="s">
        <v>11</v>
      </c>
      <c r="E161" s="53" t="s">
        <v>11</v>
      </c>
      <c r="F161" s="53" t="s">
        <v>11</v>
      </c>
      <c r="G161" s="53" t="s">
        <v>11</v>
      </c>
      <c r="H161" s="50"/>
      <c r="I161" s="53" t="s">
        <v>11</v>
      </c>
    </row>
    <row r="162" spans="1:25" ht="12.75" x14ac:dyDescent="0.2">
      <c r="A162" s="52" t="s">
        <v>65</v>
      </c>
      <c r="B162" s="52" t="s">
        <v>66</v>
      </c>
      <c r="C162" s="53" t="s">
        <v>11</v>
      </c>
      <c r="D162" s="53" t="s">
        <v>11</v>
      </c>
      <c r="E162" s="53" t="s">
        <v>11</v>
      </c>
      <c r="F162" s="53" t="s">
        <v>11</v>
      </c>
      <c r="G162" s="53" t="s">
        <v>11</v>
      </c>
      <c r="H162" s="50"/>
      <c r="I162" s="53" t="s">
        <v>11</v>
      </c>
    </row>
    <row r="163" spans="1:25" ht="12.75" x14ac:dyDescent="0.2">
      <c r="A163" s="52" t="s">
        <v>66</v>
      </c>
      <c r="B163" s="52" t="s">
        <v>67</v>
      </c>
      <c r="C163" s="53" t="s">
        <v>11</v>
      </c>
      <c r="D163" s="53" t="s">
        <v>11</v>
      </c>
      <c r="E163" s="53" t="s">
        <v>11</v>
      </c>
      <c r="F163" s="53" t="s">
        <v>11</v>
      </c>
      <c r="G163" s="53" t="s">
        <v>11</v>
      </c>
      <c r="H163" s="50"/>
      <c r="I163" s="50"/>
    </row>
    <row r="164" spans="1:25" ht="12.75" x14ac:dyDescent="0.2">
      <c r="A164" s="52" t="s">
        <v>67</v>
      </c>
      <c r="B164" s="52" t="s">
        <v>68</v>
      </c>
      <c r="C164" s="53" t="s">
        <v>11</v>
      </c>
      <c r="D164" s="53" t="s">
        <v>11</v>
      </c>
      <c r="E164" s="53" t="s">
        <v>11</v>
      </c>
      <c r="F164" s="53" t="s">
        <v>11</v>
      </c>
      <c r="G164" s="53" t="s">
        <v>11</v>
      </c>
      <c r="H164" s="50"/>
      <c r="I164" s="50"/>
    </row>
    <row r="165" spans="1:25" ht="12.75" x14ac:dyDescent="0.2">
      <c r="A165" s="52" t="s">
        <v>68</v>
      </c>
      <c r="B165" s="52" t="s">
        <v>69</v>
      </c>
      <c r="C165" s="50"/>
      <c r="D165" s="50"/>
      <c r="E165" s="50"/>
      <c r="F165" s="50"/>
      <c r="G165" s="50"/>
      <c r="H165" s="50"/>
      <c r="I165" s="50"/>
    </row>
    <row r="166" spans="1:25" ht="12.75" x14ac:dyDescent="0.2">
      <c r="A166" s="52" t="s">
        <v>69</v>
      </c>
      <c r="B166" s="52" t="s">
        <v>70</v>
      </c>
      <c r="C166" s="50"/>
      <c r="D166" s="50"/>
      <c r="E166" s="50"/>
      <c r="F166" s="50"/>
      <c r="G166" s="50"/>
      <c r="H166" s="50"/>
      <c r="I166" s="50"/>
    </row>
    <row r="168" spans="1:25" ht="22.5" customHeight="1" x14ac:dyDescent="0.25">
      <c r="A168" s="71" t="s">
        <v>333</v>
      </c>
      <c r="B168" s="69"/>
      <c r="C168" s="69"/>
      <c r="D168" s="69"/>
      <c r="E168" s="69"/>
      <c r="F168" s="69"/>
      <c r="G168" s="69"/>
      <c r="H168" s="69"/>
      <c r="I168" s="70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1:25" ht="12.75" x14ac:dyDescent="0.2">
      <c r="A169" s="48" t="s">
        <v>30</v>
      </c>
      <c r="B169" s="48" t="s">
        <v>31</v>
      </c>
      <c r="C169" s="48" t="s">
        <v>32</v>
      </c>
      <c r="D169" s="48" t="s">
        <v>33</v>
      </c>
      <c r="E169" s="48" t="s">
        <v>34</v>
      </c>
      <c r="F169" s="48" t="s">
        <v>35</v>
      </c>
      <c r="G169" s="48" t="s">
        <v>36</v>
      </c>
      <c r="H169" s="48" t="s">
        <v>37</v>
      </c>
      <c r="I169" s="48" t="s">
        <v>38</v>
      </c>
      <c r="K169" s="38" t="s">
        <v>39</v>
      </c>
      <c r="L169" s="42">
        <v>50</v>
      </c>
    </row>
    <row r="170" spans="1:25" ht="12.75" x14ac:dyDescent="0.2">
      <c r="A170" s="49" t="s">
        <v>40</v>
      </c>
      <c r="B170" s="49" t="s">
        <v>41</v>
      </c>
      <c r="C170" s="50"/>
      <c r="D170" s="50"/>
      <c r="E170" s="50"/>
      <c r="F170" s="50"/>
      <c r="G170" s="50"/>
      <c r="H170" s="50"/>
      <c r="I170" s="50"/>
      <c r="K170" s="38" t="s">
        <v>0</v>
      </c>
      <c r="L170" s="57" t="s">
        <v>10</v>
      </c>
    </row>
    <row r="171" spans="1:25" ht="12.75" x14ac:dyDescent="0.2">
      <c r="A171" s="49" t="s">
        <v>41</v>
      </c>
      <c r="B171" s="52" t="s">
        <v>42</v>
      </c>
      <c r="C171" s="50"/>
      <c r="D171" s="50"/>
      <c r="E171" s="50"/>
      <c r="F171" s="50"/>
      <c r="G171" s="50"/>
      <c r="H171" s="50"/>
      <c r="I171" s="50"/>
      <c r="K171" s="38" t="s">
        <v>5</v>
      </c>
      <c r="L171" s="57" t="s">
        <v>17</v>
      </c>
    </row>
    <row r="172" spans="1:25" ht="12.75" x14ac:dyDescent="0.2">
      <c r="A172" s="52" t="s">
        <v>42</v>
      </c>
      <c r="B172" s="52" t="s">
        <v>43</v>
      </c>
      <c r="C172" s="50"/>
      <c r="D172" s="50"/>
      <c r="E172" s="50"/>
      <c r="F172" s="50"/>
      <c r="G172" s="50"/>
      <c r="H172" s="53" t="s">
        <v>11</v>
      </c>
      <c r="I172" s="50"/>
      <c r="K172" s="38" t="s">
        <v>6</v>
      </c>
      <c r="L172" s="54" t="s">
        <v>24</v>
      </c>
    </row>
    <row r="173" spans="1:25" ht="12.75" x14ac:dyDescent="0.2">
      <c r="A173" s="52" t="s">
        <v>43</v>
      </c>
      <c r="B173" s="52" t="s">
        <v>44</v>
      </c>
      <c r="C173" s="50"/>
      <c r="D173" s="50"/>
      <c r="E173" s="50"/>
      <c r="F173" s="50"/>
      <c r="G173" s="50"/>
      <c r="H173" s="53" t="s">
        <v>11</v>
      </c>
      <c r="I173" s="50"/>
      <c r="K173" s="38" t="s">
        <v>45</v>
      </c>
      <c r="L173" s="42">
        <f>VLOOKUP(L170,Parametere!$A$2:$B$5,2,FALSE)*VLOOKUP(L171,Parametere!$A$8:$B$9,2,FALSE)*VLOOKUP(L172,Parametere!$A$12:$B$14,2,FALSE)</f>
        <v>6.9192181283514953E-2</v>
      </c>
    </row>
    <row r="174" spans="1:25" ht="12.75" x14ac:dyDescent="0.2">
      <c r="A174" s="52" t="s">
        <v>44</v>
      </c>
      <c r="B174" s="52" t="s">
        <v>46</v>
      </c>
      <c r="C174" s="50"/>
      <c r="D174" s="50"/>
      <c r="E174" s="50"/>
      <c r="F174" s="50"/>
      <c r="G174" s="50"/>
      <c r="H174" s="53" t="s">
        <v>11</v>
      </c>
      <c r="I174" s="53" t="s">
        <v>11</v>
      </c>
      <c r="K174" s="55" t="s">
        <v>47</v>
      </c>
      <c r="L174" s="56">
        <f>L169*L173</f>
        <v>3.4596090641757478</v>
      </c>
    </row>
    <row r="175" spans="1:25" ht="12.75" x14ac:dyDescent="0.2">
      <c r="A175" s="52" t="s">
        <v>46</v>
      </c>
      <c r="B175" s="52" t="s">
        <v>48</v>
      </c>
      <c r="C175" s="50"/>
      <c r="D175" s="50"/>
      <c r="E175" s="50"/>
      <c r="F175" s="50"/>
      <c r="G175" s="50"/>
      <c r="H175" s="53" t="s">
        <v>11</v>
      </c>
      <c r="I175" s="53" t="s">
        <v>11</v>
      </c>
    </row>
    <row r="176" spans="1:25" ht="12.75" x14ac:dyDescent="0.2">
      <c r="A176" s="52" t="s">
        <v>48</v>
      </c>
      <c r="B176" s="52" t="s">
        <v>49</v>
      </c>
      <c r="C176" s="50"/>
      <c r="D176" s="50"/>
      <c r="E176" s="50"/>
      <c r="F176" s="50"/>
      <c r="G176" s="50"/>
      <c r="H176" s="53" t="s">
        <v>11</v>
      </c>
      <c r="I176" s="53" t="s">
        <v>11</v>
      </c>
    </row>
    <row r="177" spans="1:9" ht="12.75" x14ac:dyDescent="0.2">
      <c r="A177" s="52" t="s">
        <v>49</v>
      </c>
      <c r="B177" s="52" t="s">
        <v>50</v>
      </c>
      <c r="C177" s="50"/>
      <c r="D177" s="50"/>
      <c r="E177" s="50"/>
      <c r="F177" s="50"/>
      <c r="G177" s="50"/>
      <c r="H177" s="53" t="s">
        <v>11</v>
      </c>
      <c r="I177" s="53" t="s">
        <v>11</v>
      </c>
    </row>
    <row r="178" spans="1:9" ht="12.75" x14ac:dyDescent="0.2">
      <c r="A178" s="52" t="s">
        <v>50</v>
      </c>
      <c r="B178" s="52" t="s">
        <v>51</v>
      </c>
      <c r="C178" s="50"/>
      <c r="D178" s="50"/>
      <c r="E178" s="50"/>
      <c r="F178" s="50"/>
      <c r="G178" s="50"/>
      <c r="H178" s="53" t="s">
        <v>11</v>
      </c>
      <c r="I178" s="53" t="s">
        <v>11</v>
      </c>
    </row>
    <row r="179" spans="1:9" ht="12.75" x14ac:dyDescent="0.2">
      <c r="A179" s="52" t="s">
        <v>51</v>
      </c>
      <c r="B179" s="52" t="s">
        <v>52</v>
      </c>
      <c r="C179" s="50"/>
      <c r="D179" s="50"/>
      <c r="E179" s="50"/>
      <c r="F179" s="50"/>
      <c r="G179" s="50"/>
      <c r="H179" s="53" t="s">
        <v>11</v>
      </c>
      <c r="I179" s="53" t="s">
        <v>11</v>
      </c>
    </row>
    <row r="180" spans="1:9" ht="12.75" x14ac:dyDescent="0.2">
      <c r="A180" s="52" t="s">
        <v>52</v>
      </c>
      <c r="B180" s="52" t="s">
        <v>53</v>
      </c>
      <c r="C180" s="50"/>
      <c r="D180" s="50"/>
      <c r="E180" s="50"/>
      <c r="F180" s="50"/>
      <c r="G180" s="50"/>
      <c r="H180" s="53" t="s">
        <v>11</v>
      </c>
      <c r="I180" s="53" t="s">
        <v>11</v>
      </c>
    </row>
    <row r="181" spans="1:9" ht="12.75" x14ac:dyDescent="0.2">
      <c r="A181" s="52" t="s">
        <v>53</v>
      </c>
      <c r="B181" s="52" t="s">
        <v>54</v>
      </c>
      <c r="C181" s="50"/>
      <c r="D181" s="50"/>
      <c r="E181" s="50"/>
      <c r="F181" s="50"/>
      <c r="G181" s="50"/>
      <c r="H181" s="53" t="s">
        <v>11</v>
      </c>
      <c r="I181" s="53" t="s">
        <v>11</v>
      </c>
    </row>
    <row r="182" spans="1:9" ht="12.75" x14ac:dyDescent="0.2">
      <c r="A182" s="52" t="s">
        <v>54</v>
      </c>
      <c r="B182" s="52" t="s">
        <v>55</v>
      </c>
      <c r="C182" s="50"/>
      <c r="D182" s="50"/>
      <c r="E182" s="50"/>
      <c r="F182" s="50"/>
      <c r="G182" s="50"/>
      <c r="H182" s="53" t="s">
        <v>11</v>
      </c>
      <c r="I182" s="53" t="s">
        <v>11</v>
      </c>
    </row>
    <row r="183" spans="1:9" ht="12.75" x14ac:dyDescent="0.2">
      <c r="A183" s="52" t="s">
        <v>55</v>
      </c>
      <c r="B183" s="52" t="s">
        <v>56</v>
      </c>
      <c r="C183" s="50"/>
      <c r="D183" s="50"/>
      <c r="E183" s="50"/>
      <c r="F183" s="50"/>
      <c r="G183" s="50"/>
      <c r="H183" s="53" t="s">
        <v>11</v>
      </c>
      <c r="I183" s="53" t="s">
        <v>11</v>
      </c>
    </row>
    <row r="184" spans="1:9" ht="12.75" x14ac:dyDescent="0.2">
      <c r="A184" s="52" t="s">
        <v>56</v>
      </c>
      <c r="B184" s="52" t="s">
        <v>57</v>
      </c>
      <c r="C184" s="53" t="s">
        <v>11</v>
      </c>
      <c r="D184" s="53" t="s">
        <v>11</v>
      </c>
      <c r="E184" s="53" t="s">
        <v>11</v>
      </c>
      <c r="F184" s="53" t="s">
        <v>11</v>
      </c>
      <c r="G184" s="53" t="s">
        <v>11</v>
      </c>
      <c r="H184" s="53" t="s">
        <v>11</v>
      </c>
      <c r="I184" s="53" t="s">
        <v>11</v>
      </c>
    </row>
    <row r="185" spans="1:9" ht="12.75" x14ac:dyDescent="0.2">
      <c r="A185" s="52" t="s">
        <v>57</v>
      </c>
      <c r="B185" s="52" t="s">
        <v>58</v>
      </c>
      <c r="C185" s="53" t="s">
        <v>11</v>
      </c>
      <c r="D185" s="53" t="s">
        <v>11</v>
      </c>
      <c r="E185" s="53" t="s">
        <v>11</v>
      </c>
      <c r="F185" s="53" t="s">
        <v>11</v>
      </c>
      <c r="G185" s="53" t="s">
        <v>11</v>
      </c>
      <c r="H185" s="53" t="s">
        <v>11</v>
      </c>
      <c r="I185" s="53" t="s">
        <v>11</v>
      </c>
    </row>
    <row r="186" spans="1:9" ht="12.75" x14ac:dyDescent="0.2">
      <c r="A186" s="52" t="s">
        <v>58</v>
      </c>
      <c r="B186" s="52" t="s">
        <v>59</v>
      </c>
      <c r="C186" s="53" t="s">
        <v>11</v>
      </c>
      <c r="D186" s="53" t="s">
        <v>11</v>
      </c>
      <c r="E186" s="53" t="s">
        <v>11</v>
      </c>
      <c r="F186" s="53" t="s">
        <v>11</v>
      </c>
      <c r="G186" s="53" t="s">
        <v>11</v>
      </c>
      <c r="H186" s="53" t="s">
        <v>11</v>
      </c>
      <c r="I186" s="53" t="s">
        <v>11</v>
      </c>
    </row>
    <row r="187" spans="1:9" ht="12.75" x14ac:dyDescent="0.2">
      <c r="A187" s="52" t="s">
        <v>59</v>
      </c>
      <c r="B187" s="52" t="s">
        <v>60</v>
      </c>
      <c r="C187" s="53" t="s">
        <v>11</v>
      </c>
      <c r="D187" s="53" t="s">
        <v>11</v>
      </c>
      <c r="E187" s="53" t="s">
        <v>11</v>
      </c>
      <c r="F187" s="53" t="s">
        <v>11</v>
      </c>
      <c r="G187" s="53" t="s">
        <v>11</v>
      </c>
      <c r="H187" s="53" t="s">
        <v>11</v>
      </c>
      <c r="I187" s="53" t="s">
        <v>11</v>
      </c>
    </row>
    <row r="188" spans="1:9" ht="12.75" x14ac:dyDescent="0.2">
      <c r="A188" s="52" t="s">
        <v>60</v>
      </c>
      <c r="B188" s="52" t="s">
        <v>61</v>
      </c>
      <c r="C188" s="53" t="s">
        <v>11</v>
      </c>
      <c r="D188" s="53" t="s">
        <v>11</v>
      </c>
      <c r="E188" s="53" t="s">
        <v>11</v>
      </c>
      <c r="F188" s="53" t="s">
        <v>11</v>
      </c>
      <c r="G188" s="53" t="s">
        <v>11</v>
      </c>
      <c r="H188" s="53" t="s">
        <v>11</v>
      </c>
      <c r="I188" s="53" t="s">
        <v>11</v>
      </c>
    </row>
    <row r="189" spans="1:9" ht="12.75" x14ac:dyDescent="0.2">
      <c r="A189" s="52" t="s">
        <v>61</v>
      </c>
      <c r="B189" s="52" t="s">
        <v>62</v>
      </c>
      <c r="C189" s="53" t="s">
        <v>11</v>
      </c>
      <c r="D189" s="53" t="s">
        <v>11</v>
      </c>
      <c r="E189" s="53" t="s">
        <v>11</v>
      </c>
      <c r="F189" s="53" t="s">
        <v>11</v>
      </c>
      <c r="G189" s="53" t="s">
        <v>11</v>
      </c>
      <c r="H189" s="53" t="s">
        <v>11</v>
      </c>
      <c r="I189" s="53" t="s">
        <v>11</v>
      </c>
    </row>
    <row r="190" spans="1:9" ht="12.75" x14ac:dyDescent="0.2">
      <c r="A190" s="52" t="s">
        <v>62</v>
      </c>
      <c r="B190" s="52" t="s">
        <v>63</v>
      </c>
      <c r="C190" s="53" t="s">
        <v>11</v>
      </c>
      <c r="D190" s="53" t="s">
        <v>11</v>
      </c>
      <c r="E190" s="53" t="s">
        <v>11</v>
      </c>
      <c r="F190" s="53" t="s">
        <v>11</v>
      </c>
      <c r="G190" s="53" t="s">
        <v>11</v>
      </c>
      <c r="H190" s="53" t="s">
        <v>11</v>
      </c>
      <c r="I190" s="53" t="s">
        <v>11</v>
      </c>
    </row>
    <row r="191" spans="1:9" ht="12.75" x14ac:dyDescent="0.2">
      <c r="A191" s="52" t="s">
        <v>63</v>
      </c>
      <c r="B191" s="52" t="s">
        <v>64</v>
      </c>
      <c r="C191" s="53" t="s">
        <v>11</v>
      </c>
      <c r="D191" s="53" t="s">
        <v>11</v>
      </c>
      <c r="E191" s="53" t="s">
        <v>11</v>
      </c>
      <c r="F191" s="53" t="s">
        <v>11</v>
      </c>
      <c r="G191" s="53" t="s">
        <v>11</v>
      </c>
      <c r="H191" s="53" t="s">
        <v>11</v>
      </c>
      <c r="I191" s="53" t="s">
        <v>11</v>
      </c>
    </row>
    <row r="192" spans="1:9" ht="12.75" x14ac:dyDescent="0.2">
      <c r="A192" s="52" t="s">
        <v>64</v>
      </c>
      <c r="B192" s="52" t="s">
        <v>65</v>
      </c>
      <c r="C192" s="53" t="s">
        <v>11</v>
      </c>
      <c r="D192" s="53" t="s">
        <v>11</v>
      </c>
      <c r="E192" s="53" t="s">
        <v>11</v>
      </c>
      <c r="F192" s="53" t="s">
        <v>11</v>
      </c>
      <c r="G192" s="53" t="s">
        <v>11</v>
      </c>
      <c r="H192" s="50"/>
      <c r="I192" s="53" t="s">
        <v>11</v>
      </c>
    </row>
    <row r="193" spans="1:25" ht="12.75" x14ac:dyDescent="0.2">
      <c r="A193" s="52" t="s">
        <v>65</v>
      </c>
      <c r="B193" s="52" t="s">
        <v>66</v>
      </c>
      <c r="C193" s="53" t="s">
        <v>11</v>
      </c>
      <c r="D193" s="53" t="s">
        <v>11</v>
      </c>
      <c r="E193" s="53" t="s">
        <v>11</v>
      </c>
      <c r="F193" s="53" t="s">
        <v>11</v>
      </c>
      <c r="G193" s="53" t="s">
        <v>11</v>
      </c>
      <c r="H193" s="50"/>
      <c r="I193" s="53" t="s">
        <v>11</v>
      </c>
    </row>
    <row r="194" spans="1:25" ht="12.75" x14ac:dyDescent="0.2">
      <c r="A194" s="52" t="s">
        <v>66</v>
      </c>
      <c r="B194" s="52" t="s">
        <v>67</v>
      </c>
      <c r="C194" s="53" t="s">
        <v>11</v>
      </c>
      <c r="D194" s="53" t="s">
        <v>11</v>
      </c>
      <c r="E194" s="53" t="s">
        <v>11</v>
      </c>
      <c r="F194" s="53" t="s">
        <v>11</v>
      </c>
      <c r="G194" s="53" t="s">
        <v>11</v>
      </c>
      <c r="H194" s="50"/>
      <c r="I194" s="50"/>
    </row>
    <row r="195" spans="1:25" ht="12.75" x14ac:dyDescent="0.2">
      <c r="A195" s="52" t="s">
        <v>67</v>
      </c>
      <c r="B195" s="52" t="s">
        <v>68</v>
      </c>
      <c r="C195" s="53" t="s">
        <v>11</v>
      </c>
      <c r="D195" s="53" t="s">
        <v>11</v>
      </c>
      <c r="E195" s="53" t="s">
        <v>11</v>
      </c>
      <c r="F195" s="53" t="s">
        <v>11</v>
      </c>
      <c r="G195" s="53" t="s">
        <v>11</v>
      </c>
      <c r="H195" s="50"/>
      <c r="I195" s="50"/>
    </row>
    <row r="196" spans="1:25" ht="12.75" x14ac:dyDescent="0.2">
      <c r="A196" s="52" t="s">
        <v>68</v>
      </c>
      <c r="B196" s="52" t="s">
        <v>69</v>
      </c>
      <c r="C196" s="50"/>
      <c r="D196" s="50"/>
      <c r="E196" s="50"/>
      <c r="F196" s="50"/>
      <c r="G196" s="50"/>
      <c r="H196" s="50"/>
      <c r="I196" s="50"/>
    </row>
    <row r="197" spans="1:25" ht="12.75" x14ac:dyDescent="0.2">
      <c r="A197" s="52" t="s">
        <v>69</v>
      </c>
      <c r="B197" s="52" t="s">
        <v>70</v>
      </c>
      <c r="C197" s="50"/>
      <c r="D197" s="50"/>
      <c r="E197" s="50"/>
      <c r="F197" s="50"/>
      <c r="G197" s="50"/>
      <c r="H197" s="50"/>
      <c r="I197" s="50"/>
    </row>
    <row r="199" spans="1:25" ht="22.5" customHeight="1" x14ac:dyDescent="0.25">
      <c r="A199" s="71" t="s">
        <v>334</v>
      </c>
      <c r="B199" s="69"/>
      <c r="C199" s="69"/>
      <c r="D199" s="69"/>
      <c r="E199" s="69"/>
      <c r="F199" s="69"/>
      <c r="G199" s="69"/>
      <c r="H199" s="69"/>
      <c r="I199" s="70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</row>
    <row r="200" spans="1:25" ht="12.75" x14ac:dyDescent="0.2">
      <c r="A200" s="48" t="s">
        <v>30</v>
      </c>
      <c r="B200" s="48" t="s">
        <v>31</v>
      </c>
      <c r="C200" s="48" t="s">
        <v>32</v>
      </c>
      <c r="D200" s="48" t="s">
        <v>33</v>
      </c>
      <c r="E200" s="48" t="s">
        <v>34</v>
      </c>
      <c r="F200" s="48" t="s">
        <v>35</v>
      </c>
      <c r="G200" s="48" t="s">
        <v>36</v>
      </c>
      <c r="H200" s="48" t="s">
        <v>37</v>
      </c>
      <c r="I200" s="48" t="s">
        <v>38</v>
      </c>
      <c r="K200" s="38" t="s">
        <v>39</v>
      </c>
      <c r="L200" s="42">
        <v>50</v>
      </c>
    </row>
    <row r="201" spans="1:25" ht="12.75" x14ac:dyDescent="0.2">
      <c r="A201" s="49" t="s">
        <v>40</v>
      </c>
      <c r="B201" s="49" t="s">
        <v>41</v>
      </c>
      <c r="C201" s="50"/>
      <c r="D201" s="50"/>
      <c r="E201" s="50"/>
      <c r="F201" s="50"/>
      <c r="G201" s="50"/>
      <c r="H201" s="50"/>
      <c r="I201" s="50"/>
      <c r="K201" s="38" t="s">
        <v>0</v>
      </c>
      <c r="L201" s="57" t="s">
        <v>1</v>
      </c>
    </row>
    <row r="202" spans="1:25" ht="12.75" x14ac:dyDescent="0.2">
      <c r="A202" s="49" t="s">
        <v>41</v>
      </c>
      <c r="B202" s="52" t="s">
        <v>42</v>
      </c>
      <c r="C202" s="50"/>
      <c r="D202" s="50"/>
      <c r="E202" s="50"/>
      <c r="F202" s="50"/>
      <c r="G202" s="50"/>
      <c r="H202" s="50"/>
      <c r="I202" s="50"/>
      <c r="K202" s="38" t="s">
        <v>5</v>
      </c>
      <c r="L202" s="57" t="s">
        <v>17</v>
      </c>
    </row>
    <row r="203" spans="1:25" ht="12.75" x14ac:dyDescent="0.2">
      <c r="A203" s="52" t="s">
        <v>42</v>
      </c>
      <c r="B203" s="52" t="s">
        <v>43</v>
      </c>
      <c r="C203" s="50"/>
      <c r="D203" s="50"/>
      <c r="E203" s="50"/>
      <c r="F203" s="50"/>
      <c r="G203" s="50"/>
      <c r="H203" s="59" t="s">
        <v>18</v>
      </c>
      <c r="I203" s="50"/>
      <c r="K203" s="38" t="s">
        <v>6</v>
      </c>
      <c r="L203" s="54" t="s">
        <v>24</v>
      </c>
    </row>
    <row r="204" spans="1:25" ht="12.75" x14ac:dyDescent="0.2">
      <c r="A204" s="52" t="s">
        <v>43</v>
      </c>
      <c r="B204" s="52" t="s">
        <v>44</v>
      </c>
      <c r="C204" s="50"/>
      <c r="D204" s="50"/>
      <c r="E204" s="50"/>
      <c r="F204" s="50"/>
      <c r="G204" s="50"/>
      <c r="H204" s="59" t="s">
        <v>18</v>
      </c>
      <c r="I204" s="50"/>
      <c r="K204" s="38" t="s">
        <v>45</v>
      </c>
      <c r="L204" s="42">
        <f>VLOOKUP(L201,Parametere!$A$2:$B$5,2,FALSE)*VLOOKUP(L202,Parametere!$A$8:$B$9,2,FALSE)*VLOOKUP(L203,Parametere!$A$12:$B$14,2,FALSE)</f>
        <v>0.27676872513405981</v>
      </c>
    </row>
    <row r="205" spans="1:25" ht="12.75" x14ac:dyDescent="0.2">
      <c r="A205" s="52" t="s">
        <v>44</v>
      </c>
      <c r="B205" s="52" t="s">
        <v>46</v>
      </c>
      <c r="C205" s="50"/>
      <c r="D205" s="50"/>
      <c r="E205" s="50"/>
      <c r="F205" s="50"/>
      <c r="G205" s="50"/>
      <c r="H205" s="59" t="s">
        <v>18</v>
      </c>
      <c r="I205" s="59" t="s">
        <v>18</v>
      </c>
      <c r="K205" s="55" t="s">
        <v>47</v>
      </c>
      <c r="L205" s="56">
        <f>L200*L204</f>
        <v>13.838436256702991</v>
      </c>
    </row>
    <row r="206" spans="1:25" ht="12.75" x14ac:dyDescent="0.2">
      <c r="A206" s="52" t="s">
        <v>46</v>
      </c>
      <c r="B206" s="52" t="s">
        <v>48</v>
      </c>
      <c r="C206" s="50"/>
      <c r="D206" s="50"/>
      <c r="E206" s="50"/>
      <c r="F206" s="50"/>
      <c r="G206" s="50"/>
      <c r="H206" s="59" t="s">
        <v>18</v>
      </c>
      <c r="I206" s="59" t="s">
        <v>18</v>
      </c>
    </row>
    <row r="207" spans="1:25" ht="12.75" x14ac:dyDescent="0.2">
      <c r="A207" s="52" t="s">
        <v>48</v>
      </c>
      <c r="B207" s="52" t="s">
        <v>49</v>
      </c>
      <c r="C207" s="50"/>
      <c r="D207" s="50"/>
      <c r="E207" s="50"/>
      <c r="F207" s="50"/>
      <c r="G207" s="50"/>
      <c r="H207" s="59" t="s">
        <v>18</v>
      </c>
      <c r="I207" s="59" t="s">
        <v>18</v>
      </c>
    </row>
    <row r="208" spans="1:25" ht="12.75" x14ac:dyDescent="0.2">
      <c r="A208" s="52" t="s">
        <v>49</v>
      </c>
      <c r="B208" s="52" t="s">
        <v>50</v>
      </c>
      <c r="C208" s="50"/>
      <c r="D208" s="50"/>
      <c r="E208" s="50"/>
      <c r="F208" s="50"/>
      <c r="G208" s="50"/>
      <c r="H208" s="59" t="s">
        <v>18</v>
      </c>
      <c r="I208" s="59" t="s">
        <v>18</v>
      </c>
    </row>
    <row r="209" spans="1:9" ht="12.75" x14ac:dyDescent="0.2">
      <c r="A209" s="52" t="s">
        <v>50</v>
      </c>
      <c r="B209" s="52" t="s">
        <v>51</v>
      </c>
      <c r="C209" s="50"/>
      <c r="D209" s="50"/>
      <c r="E209" s="50"/>
      <c r="F209" s="50"/>
      <c r="G209" s="50"/>
      <c r="H209" s="59" t="s">
        <v>18</v>
      </c>
      <c r="I209" s="59" t="s">
        <v>18</v>
      </c>
    </row>
    <row r="210" spans="1:9" ht="12.75" x14ac:dyDescent="0.2">
      <c r="A210" s="52" t="s">
        <v>51</v>
      </c>
      <c r="B210" s="52" t="s">
        <v>52</v>
      </c>
      <c r="C210" s="50"/>
      <c r="D210" s="50"/>
      <c r="E210" s="50"/>
      <c r="F210" s="50"/>
      <c r="G210" s="50"/>
      <c r="H210" s="59" t="s">
        <v>18</v>
      </c>
      <c r="I210" s="59" t="s">
        <v>18</v>
      </c>
    </row>
    <row r="211" spans="1:9" ht="12.75" x14ac:dyDescent="0.2">
      <c r="A211" s="52" t="s">
        <v>52</v>
      </c>
      <c r="B211" s="52" t="s">
        <v>53</v>
      </c>
      <c r="C211" s="50"/>
      <c r="D211" s="50"/>
      <c r="E211" s="50"/>
      <c r="F211" s="50"/>
      <c r="G211" s="50"/>
      <c r="H211" s="59" t="s">
        <v>18</v>
      </c>
      <c r="I211" s="59" t="s">
        <v>18</v>
      </c>
    </row>
    <row r="212" spans="1:9" ht="12.75" x14ac:dyDescent="0.2">
      <c r="A212" s="52" t="s">
        <v>53</v>
      </c>
      <c r="B212" s="52" t="s">
        <v>54</v>
      </c>
      <c r="C212" s="50"/>
      <c r="D212" s="50"/>
      <c r="E212" s="50"/>
      <c r="F212" s="50"/>
      <c r="G212" s="50"/>
      <c r="H212" s="59" t="s">
        <v>18</v>
      </c>
      <c r="I212" s="59" t="s">
        <v>18</v>
      </c>
    </row>
    <row r="213" spans="1:9" ht="12.75" x14ac:dyDescent="0.2">
      <c r="A213" s="52" t="s">
        <v>54</v>
      </c>
      <c r="B213" s="52" t="s">
        <v>55</v>
      </c>
      <c r="C213" s="50"/>
      <c r="D213" s="50"/>
      <c r="E213" s="50"/>
      <c r="F213" s="50"/>
      <c r="G213" s="50"/>
      <c r="H213" s="59" t="s">
        <v>18</v>
      </c>
      <c r="I213" s="59" t="s">
        <v>18</v>
      </c>
    </row>
    <row r="214" spans="1:9" ht="12.75" x14ac:dyDescent="0.2">
      <c r="A214" s="52" t="s">
        <v>55</v>
      </c>
      <c r="B214" s="52" t="s">
        <v>56</v>
      </c>
      <c r="C214" s="50"/>
      <c r="D214" s="50"/>
      <c r="E214" s="50"/>
      <c r="F214" s="50"/>
      <c r="G214" s="50"/>
      <c r="H214" s="59" t="s">
        <v>18</v>
      </c>
      <c r="I214" s="59" t="s">
        <v>18</v>
      </c>
    </row>
    <row r="215" spans="1:9" ht="12.75" x14ac:dyDescent="0.2">
      <c r="A215" s="52" t="s">
        <v>56</v>
      </c>
      <c r="B215" s="52" t="s">
        <v>57</v>
      </c>
      <c r="C215" s="59" t="s">
        <v>18</v>
      </c>
      <c r="D215" s="59" t="s">
        <v>18</v>
      </c>
      <c r="E215" s="59" t="s">
        <v>18</v>
      </c>
      <c r="F215" s="59" t="s">
        <v>18</v>
      </c>
      <c r="G215" s="59" t="s">
        <v>18</v>
      </c>
      <c r="H215" s="59" t="s">
        <v>18</v>
      </c>
      <c r="I215" s="59" t="s">
        <v>18</v>
      </c>
    </row>
    <row r="216" spans="1:9" ht="12.75" x14ac:dyDescent="0.2">
      <c r="A216" s="52" t="s">
        <v>57</v>
      </c>
      <c r="B216" s="52" t="s">
        <v>58</v>
      </c>
      <c r="C216" s="59" t="s">
        <v>18</v>
      </c>
      <c r="D216" s="59" t="s">
        <v>18</v>
      </c>
      <c r="E216" s="59" t="s">
        <v>18</v>
      </c>
      <c r="F216" s="59" t="s">
        <v>18</v>
      </c>
      <c r="G216" s="59" t="s">
        <v>18</v>
      </c>
      <c r="H216" s="59" t="s">
        <v>18</v>
      </c>
      <c r="I216" s="59" t="s">
        <v>18</v>
      </c>
    </row>
    <row r="217" spans="1:9" ht="12.75" x14ac:dyDescent="0.2">
      <c r="A217" s="52" t="s">
        <v>58</v>
      </c>
      <c r="B217" s="52" t="s">
        <v>59</v>
      </c>
      <c r="C217" s="59" t="s">
        <v>18</v>
      </c>
      <c r="D217" s="59" t="s">
        <v>18</v>
      </c>
      <c r="E217" s="59" t="s">
        <v>18</v>
      </c>
      <c r="F217" s="59" t="s">
        <v>18</v>
      </c>
      <c r="G217" s="59" t="s">
        <v>18</v>
      </c>
      <c r="H217" s="59" t="s">
        <v>18</v>
      </c>
      <c r="I217" s="59" t="s">
        <v>18</v>
      </c>
    </row>
    <row r="218" spans="1:9" ht="12.75" x14ac:dyDescent="0.2">
      <c r="A218" s="52" t="s">
        <v>59</v>
      </c>
      <c r="B218" s="52" t="s">
        <v>60</v>
      </c>
      <c r="C218" s="59" t="s">
        <v>18</v>
      </c>
      <c r="D218" s="59" t="s">
        <v>18</v>
      </c>
      <c r="E218" s="59" t="s">
        <v>18</v>
      </c>
      <c r="F218" s="59" t="s">
        <v>18</v>
      </c>
      <c r="G218" s="59" t="s">
        <v>18</v>
      </c>
      <c r="H218" s="59" t="s">
        <v>18</v>
      </c>
      <c r="I218" s="59" t="s">
        <v>18</v>
      </c>
    </row>
    <row r="219" spans="1:9" ht="12.75" x14ac:dyDescent="0.2">
      <c r="A219" s="52" t="s">
        <v>60</v>
      </c>
      <c r="B219" s="52" t="s">
        <v>61</v>
      </c>
      <c r="C219" s="59" t="s">
        <v>18</v>
      </c>
      <c r="D219" s="59" t="s">
        <v>18</v>
      </c>
      <c r="E219" s="59" t="s">
        <v>18</v>
      </c>
      <c r="F219" s="59" t="s">
        <v>18</v>
      </c>
      <c r="G219" s="59" t="s">
        <v>18</v>
      </c>
      <c r="H219" s="59" t="s">
        <v>18</v>
      </c>
      <c r="I219" s="59" t="s">
        <v>18</v>
      </c>
    </row>
    <row r="220" spans="1:9" ht="12.75" x14ac:dyDescent="0.2">
      <c r="A220" s="52" t="s">
        <v>61</v>
      </c>
      <c r="B220" s="52" t="s">
        <v>62</v>
      </c>
      <c r="C220" s="59" t="s">
        <v>18</v>
      </c>
      <c r="D220" s="59" t="s">
        <v>18</v>
      </c>
      <c r="E220" s="59" t="s">
        <v>18</v>
      </c>
      <c r="F220" s="59" t="s">
        <v>18</v>
      </c>
      <c r="G220" s="59" t="s">
        <v>18</v>
      </c>
      <c r="H220" s="59" t="s">
        <v>18</v>
      </c>
      <c r="I220" s="59" t="s">
        <v>18</v>
      </c>
    </row>
    <row r="221" spans="1:9" ht="12.75" x14ac:dyDescent="0.2">
      <c r="A221" s="52" t="s">
        <v>62</v>
      </c>
      <c r="B221" s="52" t="s">
        <v>63</v>
      </c>
      <c r="C221" s="59" t="s">
        <v>18</v>
      </c>
      <c r="D221" s="59" t="s">
        <v>18</v>
      </c>
      <c r="E221" s="59" t="s">
        <v>18</v>
      </c>
      <c r="F221" s="59" t="s">
        <v>18</v>
      </c>
      <c r="G221" s="59" t="s">
        <v>18</v>
      </c>
      <c r="H221" s="59" t="s">
        <v>18</v>
      </c>
      <c r="I221" s="59" t="s">
        <v>18</v>
      </c>
    </row>
    <row r="222" spans="1:9" ht="12.75" x14ac:dyDescent="0.2">
      <c r="A222" s="52" t="s">
        <v>63</v>
      </c>
      <c r="B222" s="52" t="s">
        <v>64</v>
      </c>
      <c r="C222" s="59" t="s">
        <v>18</v>
      </c>
      <c r="D222" s="59" t="s">
        <v>18</v>
      </c>
      <c r="E222" s="59" t="s">
        <v>18</v>
      </c>
      <c r="F222" s="59" t="s">
        <v>18</v>
      </c>
      <c r="G222" s="59" t="s">
        <v>18</v>
      </c>
      <c r="H222" s="59" t="s">
        <v>18</v>
      </c>
      <c r="I222" s="59" t="s">
        <v>18</v>
      </c>
    </row>
    <row r="223" spans="1:9" ht="12.75" x14ac:dyDescent="0.2">
      <c r="A223" s="52" t="s">
        <v>64</v>
      </c>
      <c r="B223" s="52" t="s">
        <v>65</v>
      </c>
      <c r="C223" s="59" t="s">
        <v>18</v>
      </c>
      <c r="D223" s="59" t="s">
        <v>18</v>
      </c>
      <c r="E223" s="59" t="s">
        <v>18</v>
      </c>
      <c r="F223" s="59" t="s">
        <v>18</v>
      </c>
      <c r="G223" s="59" t="s">
        <v>18</v>
      </c>
      <c r="H223" s="50"/>
      <c r="I223" s="59" t="s">
        <v>18</v>
      </c>
    </row>
    <row r="224" spans="1:9" ht="12.75" x14ac:dyDescent="0.2">
      <c r="A224" s="52" t="s">
        <v>65</v>
      </c>
      <c r="B224" s="52" t="s">
        <v>66</v>
      </c>
      <c r="C224" s="59" t="s">
        <v>18</v>
      </c>
      <c r="D224" s="59" t="s">
        <v>18</v>
      </c>
      <c r="E224" s="59" t="s">
        <v>18</v>
      </c>
      <c r="F224" s="59" t="s">
        <v>18</v>
      </c>
      <c r="G224" s="59" t="s">
        <v>18</v>
      </c>
      <c r="H224" s="50"/>
      <c r="I224" s="59" t="s">
        <v>18</v>
      </c>
    </row>
    <row r="225" spans="1:25" ht="12.75" x14ac:dyDescent="0.2">
      <c r="A225" s="52" t="s">
        <v>66</v>
      </c>
      <c r="B225" s="52" t="s">
        <v>67</v>
      </c>
      <c r="C225" s="59" t="s">
        <v>18</v>
      </c>
      <c r="D225" s="59" t="s">
        <v>18</v>
      </c>
      <c r="E225" s="59" t="s">
        <v>18</v>
      </c>
      <c r="F225" s="59" t="s">
        <v>18</v>
      </c>
      <c r="G225" s="59" t="s">
        <v>18</v>
      </c>
      <c r="H225" s="50"/>
      <c r="I225" s="50"/>
    </row>
    <row r="226" spans="1:25" ht="12.75" x14ac:dyDescent="0.2">
      <c r="A226" s="52" t="s">
        <v>67</v>
      </c>
      <c r="B226" s="52" t="s">
        <v>68</v>
      </c>
      <c r="C226" s="59" t="s">
        <v>18</v>
      </c>
      <c r="D226" s="59" t="s">
        <v>18</v>
      </c>
      <c r="E226" s="59" t="s">
        <v>18</v>
      </c>
      <c r="F226" s="59" t="s">
        <v>18</v>
      </c>
      <c r="G226" s="59" t="s">
        <v>18</v>
      </c>
      <c r="H226" s="50"/>
      <c r="I226" s="50"/>
    </row>
    <row r="227" spans="1:25" ht="12.75" x14ac:dyDescent="0.2">
      <c r="A227" s="52" t="s">
        <v>68</v>
      </c>
      <c r="B227" s="52" t="s">
        <v>69</v>
      </c>
      <c r="C227" s="50"/>
      <c r="D227" s="50"/>
      <c r="E227" s="50"/>
      <c r="F227" s="50"/>
      <c r="G227" s="50"/>
      <c r="H227" s="50"/>
      <c r="I227" s="50"/>
    </row>
    <row r="228" spans="1:25" ht="12.75" x14ac:dyDescent="0.2">
      <c r="A228" s="52" t="s">
        <v>69</v>
      </c>
      <c r="B228" s="52" t="s">
        <v>70</v>
      </c>
      <c r="C228" s="50"/>
      <c r="D228" s="50"/>
      <c r="E228" s="50"/>
      <c r="F228" s="50"/>
      <c r="G228" s="50"/>
      <c r="H228" s="50"/>
      <c r="I228" s="50"/>
    </row>
    <row r="230" spans="1:25" ht="22.5" customHeight="1" x14ac:dyDescent="0.25">
      <c r="A230" s="71" t="s">
        <v>335</v>
      </c>
      <c r="B230" s="69"/>
      <c r="C230" s="69"/>
      <c r="D230" s="69"/>
      <c r="E230" s="69"/>
      <c r="F230" s="69"/>
      <c r="G230" s="69"/>
      <c r="H230" s="69"/>
      <c r="I230" s="70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</row>
    <row r="231" spans="1:25" ht="12.75" x14ac:dyDescent="0.2">
      <c r="A231" s="48" t="s">
        <v>30</v>
      </c>
      <c r="B231" s="48" t="s">
        <v>31</v>
      </c>
      <c r="C231" s="48" t="s">
        <v>32</v>
      </c>
      <c r="D231" s="48" t="s">
        <v>33</v>
      </c>
      <c r="E231" s="48" t="s">
        <v>34</v>
      </c>
      <c r="F231" s="48" t="s">
        <v>35</v>
      </c>
      <c r="G231" s="48" t="s">
        <v>36</v>
      </c>
      <c r="H231" s="48" t="s">
        <v>37</v>
      </c>
      <c r="I231" s="48" t="s">
        <v>38</v>
      </c>
      <c r="K231" s="38" t="s">
        <v>39</v>
      </c>
      <c r="L231" s="42">
        <v>50</v>
      </c>
    </row>
    <row r="232" spans="1:25" ht="12.75" x14ac:dyDescent="0.2">
      <c r="A232" s="49" t="s">
        <v>40</v>
      </c>
      <c r="B232" s="49" t="s">
        <v>41</v>
      </c>
      <c r="C232" s="50"/>
      <c r="D232" s="50"/>
      <c r="E232" s="50"/>
      <c r="F232" s="50"/>
      <c r="G232" s="50"/>
      <c r="H232" s="50"/>
      <c r="I232" s="50"/>
      <c r="K232" s="38" t="s">
        <v>0</v>
      </c>
      <c r="L232" s="57" t="s">
        <v>10</v>
      </c>
    </row>
    <row r="233" spans="1:25" ht="12.75" x14ac:dyDescent="0.2">
      <c r="A233" s="49" t="s">
        <v>41</v>
      </c>
      <c r="B233" s="52" t="s">
        <v>42</v>
      </c>
      <c r="C233" s="50"/>
      <c r="D233" s="50"/>
      <c r="E233" s="50"/>
      <c r="F233" s="50"/>
      <c r="G233" s="50"/>
      <c r="H233" s="50"/>
      <c r="I233" s="50"/>
      <c r="K233" s="38" t="s">
        <v>5</v>
      </c>
      <c r="L233" s="57" t="s">
        <v>17</v>
      </c>
    </row>
    <row r="234" spans="1:25" ht="12.75" x14ac:dyDescent="0.2">
      <c r="A234" s="52" t="s">
        <v>42</v>
      </c>
      <c r="B234" s="52" t="s">
        <v>43</v>
      </c>
      <c r="C234" s="50"/>
      <c r="D234" s="50"/>
      <c r="E234" s="50"/>
      <c r="F234" s="50"/>
      <c r="G234" s="50"/>
      <c r="H234" s="59" t="s">
        <v>18</v>
      </c>
      <c r="I234" s="50"/>
      <c r="K234" s="38" t="s">
        <v>6</v>
      </c>
      <c r="L234" s="54" t="s">
        <v>24</v>
      </c>
    </row>
    <row r="235" spans="1:25" ht="12.75" x14ac:dyDescent="0.2">
      <c r="A235" s="52" t="s">
        <v>43</v>
      </c>
      <c r="B235" s="52" t="s">
        <v>44</v>
      </c>
      <c r="C235" s="50"/>
      <c r="D235" s="50"/>
      <c r="E235" s="50"/>
      <c r="F235" s="50"/>
      <c r="G235" s="50"/>
      <c r="H235" s="59" t="s">
        <v>18</v>
      </c>
      <c r="I235" s="50"/>
      <c r="K235" s="38" t="s">
        <v>45</v>
      </c>
      <c r="L235" s="42">
        <f>VLOOKUP(L232,Parametere!$A$2:$B$5,2,FALSE)*VLOOKUP(L233,Parametere!$A$8:$B$9,2,FALSE)*VLOOKUP(L234,Parametere!$A$12:$B$14,2,FALSE)</f>
        <v>6.9192181283514953E-2</v>
      </c>
    </row>
    <row r="236" spans="1:25" ht="12.75" x14ac:dyDescent="0.2">
      <c r="A236" s="52" t="s">
        <v>44</v>
      </c>
      <c r="B236" s="52" t="s">
        <v>46</v>
      </c>
      <c r="C236" s="50"/>
      <c r="D236" s="50"/>
      <c r="E236" s="50"/>
      <c r="F236" s="50"/>
      <c r="G236" s="50"/>
      <c r="H236" s="59" t="s">
        <v>18</v>
      </c>
      <c r="I236" s="59" t="s">
        <v>18</v>
      </c>
      <c r="K236" s="55" t="s">
        <v>47</v>
      </c>
      <c r="L236" s="56">
        <f>L231*L235</f>
        <v>3.4596090641757478</v>
      </c>
    </row>
    <row r="237" spans="1:25" ht="12.75" x14ac:dyDescent="0.2">
      <c r="A237" s="52" t="s">
        <v>46</v>
      </c>
      <c r="B237" s="52" t="s">
        <v>48</v>
      </c>
      <c r="C237" s="50"/>
      <c r="D237" s="50"/>
      <c r="E237" s="50"/>
      <c r="F237" s="50"/>
      <c r="G237" s="50"/>
      <c r="H237" s="59" t="s">
        <v>18</v>
      </c>
      <c r="I237" s="59" t="s">
        <v>18</v>
      </c>
    </row>
    <row r="238" spans="1:25" ht="12.75" x14ac:dyDescent="0.2">
      <c r="A238" s="52" t="s">
        <v>48</v>
      </c>
      <c r="B238" s="52" t="s">
        <v>49</v>
      </c>
      <c r="C238" s="50"/>
      <c r="D238" s="50"/>
      <c r="E238" s="50"/>
      <c r="F238" s="50"/>
      <c r="G238" s="50"/>
      <c r="H238" s="59" t="s">
        <v>18</v>
      </c>
      <c r="I238" s="59" t="s">
        <v>18</v>
      </c>
    </row>
    <row r="239" spans="1:25" ht="12.75" x14ac:dyDescent="0.2">
      <c r="A239" s="52" t="s">
        <v>49</v>
      </c>
      <c r="B239" s="52" t="s">
        <v>50</v>
      </c>
      <c r="C239" s="50"/>
      <c r="D239" s="50"/>
      <c r="E239" s="50"/>
      <c r="F239" s="50"/>
      <c r="G239" s="50"/>
      <c r="H239" s="59" t="s">
        <v>18</v>
      </c>
      <c r="I239" s="59" t="s">
        <v>18</v>
      </c>
    </row>
    <row r="240" spans="1:25" ht="12.75" x14ac:dyDescent="0.2">
      <c r="A240" s="52" t="s">
        <v>50</v>
      </c>
      <c r="B240" s="52" t="s">
        <v>51</v>
      </c>
      <c r="C240" s="50"/>
      <c r="D240" s="50"/>
      <c r="E240" s="50"/>
      <c r="F240" s="50"/>
      <c r="G240" s="50"/>
      <c r="H240" s="59" t="s">
        <v>18</v>
      </c>
      <c r="I240" s="59" t="s">
        <v>18</v>
      </c>
    </row>
    <row r="241" spans="1:9" ht="12.75" x14ac:dyDescent="0.2">
      <c r="A241" s="52" t="s">
        <v>51</v>
      </c>
      <c r="B241" s="52" t="s">
        <v>52</v>
      </c>
      <c r="C241" s="50"/>
      <c r="D241" s="50"/>
      <c r="E241" s="50"/>
      <c r="F241" s="50"/>
      <c r="G241" s="50"/>
      <c r="H241" s="59" t="s">
        <v>18</v>
      </c>
      <c r="I241" s="59" t="s">
        <v>18</v>
      </c>
    </row>
    <row r="242" spans="1:9" ht="12.75" x14ac:dyDescent="0.2">
      <c r="A242" s="52" t="s">
        <v>52</v>
      </c>
      <c r="B242" s="52" t="s">
        <v>53</v>
      </c>
      <c r="C242" s="50"/>
      <c r="D242" s="50"/>
      <c r="E242" s="50"/>
      <c r="F242" s="50"/>
      <c r="G242" s="50"/>
      <c r="H242" s="59" t="s">
        <v>18</v>
      </c>
      <c r="I242" s="59" t="s">
        <v>18</v>
      </c>
    </row>
    <row r="243" spans="1:9" ht="12.75" x14ac:dyDescent="0.2">
      <c r="A243" s="52" t="s">
        <v>53</v>
      </c>
      <c r="B243" s="52" t="s">
        <v>54</v>
      </c>
      <c r="C243" s="50"/>
      <c r="D243" s="50"/>
      <c r="E243" s="50"/>
      <c r="F243" s="50"/>
      <c r="G243" s="50"/>
      <c r="H243" s="59" t="s">
        <v>18</v>
      </c>
      <c r="I243" s="59" t="s">
        <v>18</v>
      </c>
    </row>
    <row r="244" spans="1:9" ht="12.75" x14ac:dyDescent="0.2">
      <c r="A244" s="52" t="s">
        <v>54</v>
      </c>
      <c r="B244" s="52" t="s">
        <v>55</v>
      </c>
      <c r="C244" s="50"/>
      <c r="D244" s="50"/>
      <c r="E244" s="50"/>
      <c r="F244" s="50"/>
      <c r="G244" s="50"/>
      <c r="H244" s="59" t="s">
        <v>18</v>
      </c>
      <c r="I244" s="59" t="s">
        <v>18</v>
      </c>
    </row>
    <row r="245" spans="1:9" ht="12.75" x14ac:dyDescent="0.2">
      <c r="A245" s="52" t="s">
        <v>55</v>
      </c>
      <c r="B245" s="52" t="s">
        <v>56</v>
      </c>
      <c r="C245" s="50"/>
      <c r="D245" s="50"/>
      <c r="E245" s="50"/>
      <c r="F245" s="50"/>
      <c r="G245" s="50"/>
      <c r="H245" s="59" t="s">
        <v>18</v>
      </c>
      <c r="I245" s="59" t="s">
        <v>18</v>
      </c>
    </row>
    <row r="246" spans="1:9" ht="12.75" x14ac:dyDescent="0.2">
      <c r="A246" s="52" t="s">
        <v>56</v>
      </c>
      <c r="B246" s="52" t="s">
        <v>57</v>
      </c>
      <c r="C246" s="59" t="s">
        <v>18</v>
      </c>
      <c r="D246" s="59" t="s">
        <v>18</v>
      </c>
      <c r="E246" s="59" t="s">
        <v>18</v>
      </c>
      <c r="F246" s="59" t="s">
        <v>18</v>
      </c>
      <c r="G246" s="59" t="s">
        <v>18</v>
      </c>
      <c r="H246" s="59" t="s">
        <v>18</v>
      </c>
      <c r="I246" s="59" t="s">
        <v>18</v>
      </c>
    </row>
    <row r="247" spans="1:9" ht="12.75" x14ac:dyDescent="0.2">
      <c r="A247" s="52" t="s">
        <v>57</v>
      </c>
      <c r="B247" s="52" t="s">
        <v>58</v>
      </c>
      <c r="C247" s="59" t="s">
        <v>18</v>
      </c>
      <c r="D247" s="59" t="s">
        <v>18</v>
      </c>
      <c r="E247" s="59" t="s">
        <v>18</v>
      </c>
      <c r="F247" s="59" t="s">
        <v>18</v>
      </c>
      <c r="G247" s="59" t="s">
        <v>18</v>
      </c>
      <c r="H247" s="59" t="s">
        <v>18</v>
      </c>
      <c r="I247" s="59" t="s">
        <v>18</v>
      </c>
    </row>
    <row r="248" spans="1:9" ht="12.75" x14ac:dyDescent="0.2">
      <c r="A248" s="52" t="s">
        <v>58</v>
      </c>
      <c r="B248" s="52" t="s">
        <v>59</v>
      </c>
      <c r="C248" s="59" t="s">
        <v>18</v>
      </c>
      <c r="D248" s="59" t="s">
        <v>18</v>
      </c>
      <c r="E248" s="59" t="s">
        <v>18</v>
      </c>
      <c r="F248" s="59" t="s">
        <v>18</v>
      </c>
      <c r="G248" s="59" t="s">
        <v>18</v>
      </c>
      <c r="H248" s="59" t="s">
        <v>18</v>
      </c>
      <c r="I248" s="59" t="s">
        <v>18</v>
      </c>
    </row>
    <row r="249" spans="1:9" ht="12.75" x14ac:dyDescent="0.2">
      <c r="A249" s="52" t="s">
        <v>59</v>
      </c>
      <c r="B249" s="52" t="s">
        <v>60</v>
      </c>
      <c r="C249" s="59" t="s">
        <v>18</v>
      </c>
      <c r="D249" s="59" t="s">
        <v>18</v>
      </c>
      <c r="E249" s="59" t="s">
        <v>18</v>
      </c>
      <c r="F249" s="59" t="s">
        <v>18</v>
      </c>
      <c r="G249" s="59" t="s">
        <v>18</v>
      </c>
      <c r="H249" s="59" t="s">
        <v>18</v>
      </c>
      <c r="I249" s="59" t="s">
        <v>18</v>
      </c>
    </row>
    <row r="250" spans="1:9" ht="12.75" x14ac:dyDescent="0.2">
      <c r="A250" s="52" t="s">
        <v>60</v>
      </c>
      <c r="B250" s="52" t="s">
        <v>61</v>
      </c>
      <c r="C250" s="59" t="s">
        <v>18</v>
      </c>
      <c r="D250" s="59" t="s">
        <v>18</v>
      </c>
      <c r="E250" s="59" t="s">
        <v>18</v>
      </c>
      <c r="F250" s="59" t="s">
        <v>18</v>
      </c>
      <c r="G250" s="59" t="s">
        <v>18</v>
      </c>
      <c r="H250" s="59" t="s">
        <v>18</v>
      </c>
      <c r="I250" s="59" t="s">
        <v>18</v>
      </c>
    </row>
    <row r="251" spans="1:9" ht="12.75" x14ac:dyDescent="0.2">
      <c r="A251" s="52" t="s">
        <v>61</v>
      </c>
      <c r="B251" s="52" t="s">
        <v>62</v>
      </c>
      <c r="C251" s="59" t="s">
        <v>18</v>
      </c>
      <c r="D251" s="59" t="s">
        <v>18</v>
      </c>
      <c r="E251" s="59" t="s">
        <v>18</v>
      </c>
      <c r="F251" s="59" t="s">
        <v>18</v>
      </c>
      <c r="G251" s="59" t="s">
        <v>18</v>
      </c>
      <c r="H251" s="59" t="s">
        <v>18</v>
      </c>
      <c r="I251" s="59" t="s">
        <v>18</v>
      </c>
    </row>
    <row r="252" spans="1:9" ht="12.75" x14ac:dyDescent="0.2">
      <c r="A252" s="52" t="s">
        <v>62</v>
      </c>
      <c r="B252" s="52" t="s">
        <v>63</v>
      </c>
      <c r="C252" s="59" t="s">
        <v>18</v>
      </c>
      <c r="D252" s="59" t="s">
        <v>18</v>
      </c>
      <c r="E252" s="59" t="s">
        <v>18</v>
      </c>
      <c r="F252" s="59" t="s">
        <v>18</v>
      </c>
      <c r="G252" s="59" t="s">
        <v>18</v>
      </c>
      <c r="H252" s="59" t="s">
        <v>18</v>
      </c>
      <c r="I252" s="59" t="s">
        <v>18</v>
      </c>
    </row>
    <row r="253" spans="1:9" ht="12.75" x14ac:dyDescent="0.2">
      <c r="A253" s="52" t="s">
        <v>63</v>
      </c>
      <c r="B253" s="52" t="s">
        <v>64</v>
      </c>
      <c r="C253" s="59" t="s">
        <v>18</v>
      </c>
      <c r="D253" s="59" t="s">
        <v>18</v>
      </c>
      <c r="E253" s="59" t="s">
        <v>18</v>
      </c>
      <c r="F253" s="59" t="s">
        <v>18</v>
      </c>
      <c r="G253" s="59" t="s">
        <v>18</v>
      </c>
      <c r="H253" s="59" t="s">
        <v>18</v>
      </c>
      <c r="I253" s="59" t="s">
        <v>18</v>
      </c>
    </row>
    <row r="254" spans="1:9" ht="12.75" x14ac:dyDescent="0.2">
      <c r="A254" s="52" t="s">
        <v>64</v>
      </c>
      <c r="B254" s="52" t="s">
        <v>65</v>
      </c>
      <c r="C254" s="59" t="s">
        <v>18</v>
      </c>
      <c r="D254" s="59" t="s">
        <v>18</v>
      </c>
      <c r="E254" s="59" t="s">
        <v>18</v>
      </c>
      <c r="F254" s="59" t="s">
        <v>18</v>
      </c>
      <c r="G254" s="59" t="s">
        <v>18</v>
      </c>
      <c r="H254" s="50"/>
      <c r="I254" s="59" t="s">
        <v>18</v>
      </c>
    </row>
    <row r="255" spans="1:9" ht="12.75" x14ac:dyDescent="0.2">
      <c r="A255" s="52" t="s">
        <v>65</v>
      </c>
      <c r="B255" s="52" t="s">
        <v>66</v>
      </c>
      <c r="C255" s="59" t="s">
        <v>18</v>
      </c>
      <c r="D255" s="59" t="s">
        <v>18</v>
      </c>
      <c r="E255" s="59" t="s">
        <v>18</v>
      </c>
      <c r="F255" s="59" t="s">
        <v>18</v>
      </c>
      <c r="G255" s="59" t="s">
        <v>18</v>
      </c>
      <c r="H255" s="50"/>
      <c r="I255" s="59" t="s">
        <v>18</v>
      </c>
    </row>
    <row r="256" spans="1:9" ht="12.75" x14ac:dyDescent="0.2">
      <c r="A256" s="52" t="s">
        <v>66</v>
      </c>
      <c r="B256" s="52" t="s">
        <v>67</v>
      </c>
      <c r="C256" s="59" t="s">
        <v>18</v>
      </c>
      <c r="D256" s="59" t="s">
        <v>18</v>
      </c>
      <c r="E256" s="59" t="s">
        <v>18</v>
      </c>
      <c r="F256" s="59" t="s">
        <v>18</v>
      </c>
      <c r="G256" s="59" t="s">
        <v>18</v>
      </c>
      <c r="H256" s="50"/>
      <c r="I256" s="50"/>
    </row>
    <row r="257" spans="1:25" ht="12.75" x14ac:dyDescent="0.2">
      <c r="A257" s="52" t="s">
        <v>67</v>
      </c>
      <c r="B257" s="52" t="s">
        <v>68</v>
      </c>
      <c r="C257" s="59" t="s">
        <v>18</v>
      </c>
      <c r="D257" s="59" t="s">
        <v>18</v>
      </c>
      <c r="E257" s="59" t="s">
        <v>18</v>
      </c>
      <c r="F257" s="59" t="s">
        <v>18</v>
      </c>
      <c r="G257" s="59" t="s">
        <v>18</v>
      </c>
      <c r="H257" s="50"/>
      <c r="I257" s="50"/>
    </row>
    <row r="258" spans="1:25" ht="12.75" x14ac:dyDescent="0.2">
      <c r="A258" s="52" t="s">
        <v>68</v>
      </c>
      <c r="B258" s="52" t="s">
        <v>69</v>
      </c>
      <c r="C258" s="50"/>
      <c r="D258" s="50"/>
      <c r="E258" s="50"/>
      <c r="F258" s="50"/>
      <c r="G258" s="50"/>
      <c r="H258" s="50"/>
      <c r="I258" s="50"/>
    </row>
    <row r="259" spans="1:25" ht="12.75" x14ac:dyDescent="0.2">
      <c r="A259" s="52" t="s">
        <v>69</v>
      </c>
      <c r="B259" s="52" t="s">
        <v>70</v>
      </c>
      <c r="C259" s="50"/>
      <c r="D259" s="50"/>
      <c r="E259" s="50"/>
      <c r="F259" s="50"/>
      <c r="G259" s="50"/>
      <c r="H259" s="50"/>
      <c r="I259" s="50"/>
    </row>
    <row r="261" spans="1:25" ht="22.5" customHeight="1" x14ac:dyDescent="0.2"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</row>
  </sheetData>
  <mergeCells count="19">
    <mergeCell ref="A1:Q1"/>
    <mergeCell ref="A3:C3"/>
    <mergeCell ref="A4:C4"/>
    <mergeCell ref="A5:C5"/>
    <mergeCell ref="A6:C6"/>
    <mergeCell ref="A7:C7"/>
    <mergeCell ref="A8:C8"/>
    <mergeCell ref="A106:I106"/>
    <mergeCell ref="A137:I137"/>
    <mergeCell ref="A168:I168"/>
    <mergeCell ref="A199:I199"/>
    <mergeCell ref="A230:I230"/>
    <mergeCell ref="A9:C9"/>
    <mergeCell ref="A10:C10"/>
    <mergeCell ref="A11:C11"/>
    <mergeCell ref="A12:C12"/>
    <mergeCell ref="A13:I13"/>
    <mergeCell ref="A44:I44"/>
    <mergeCell ref="A75:I75"/>
  </mergeCells>
  <conditionalFormatting sqref="G3:G11">
    <cfRule type="cellIs" dxfId="65" priority="1" operator="greaterThan">
      <formula>0</formula>
    </cfRule>
  </conditionalFormatting>
  <conditionalFormatting sqref="H3:H11">
    <cfRule type="cellIs" dxfId="64" priority="2" operator="greaterThan">
      <formula>0</formula>
    </cfRule>
  </conditionalFormatting>
  <conditionalFormatting sqref="I3:I11">
    <cfRule type="cellIs" dxfId="63" priority="3" operator="greaterThan">
      <formula>0</formula>
    </cfRule>
  </conditionalFormatting>
  <conditionalFormatting sqref="J3:J11">
    <cfRule type="cellIs" dxfId="62" priority="4" operator="greaterThan">
      <formula>0</formula>
    </cfRule>
  </conditionalFormatting>
  <conditionalFormatting sqref="K3:K11">
    <cfRule type="cellIs" dxfId="61" priority="5" operator="greaterThan">
      <formula>0</formula>
    </cfRule>
  </conditionalFormatting>
  <conditionalFormatting sqref="L3:L11">
    <cfRule type="cellIs" dxfId="60" priority="6" operator="greaterThan">
      <formula>0</formula>
    </cfRule>
  </conditionalFormatting>
  <conditionalFormatting sqref="M3:M11">
    <cfRule type="cellIs" dxfId="59" priority="7" operator="greaterThan">
      <formula>0</formula>
    </cfRule>
  </conditionalFormatting>
  <conditionalFormatting sqref="N3:N11">
    <cfRule type="cellIs" dxfId="58" priority="8" operator="greaterThan">
      <formula>0</formula>
    </cfRule>
  </conditionalFormatting>
  <conditionalFormatting sqref="O3:O11">
    <cfRule type="cellIs" dxfId="57" priority="9" operator="greaterThan">
      <formula>0</formula>
    </cfRule>
  </conditionalFormatting>
  <conditionalFormatting sqref="P3:P11">
    <cfRule type="cellIs" dxfId="56" priority="10" operator="greaterThan">
      <formula>0</formula>
    </cfRule>
  </conditionalFormatting>
  <conditionalFormatting sqref="Q3:Q11">
    <cfRule type="cellIs" dxfId="55" priority="11" operator="greaterThan">
      <formula>0</formula>
    </cfRule>
  </conditionalFormatting>
  <conditionalFormatting sqref="C15:I42 C46:I73 C77:I104 C108:I135 C139:I166 C170:I197 C201:I228 C232:I259">
    <cfRule type="cellIs" dxfId="54" priority="12" operator="equal">
      <formula>"Am. fotball"</formula>
    </cfRule>
  </conditionalFormatting>
  <conditionalFormatting sqref="C15:I42 C46:I73 C77:I104 C108:I135 C139:I166 C170:I197 C201:I228 C232:I259">
    <cfRule type="containsText" dxfId="53" priority="13" operator="containsText" text="Baseball">
      <formula>NOT(ISERROR(SEARCH(("Baseball"),(C15))))</formula>
    </cfRule>
  </conditionalFormatting>
  <conditionalFormatting sqref="C15:I42 C46:I73 C77:I104 C108:I135 C139:I166 C170:I197 C201:I228 C232:I259">
    <cfRule type="cellIs" dxfId="52" priority="14" operator="equal">
      <formula>"Cricket"</formula>
    </cfRule>
  </conditionalFormatting>
  <conditionalFormatting sqref="C15:I42 C46:I73 C77:I104 C108:I135 C139:I166 C170:I197 C201:I228 C232:I259">
    <cfRule type="cellIs" dxfId="51" priority="15" operator="equal">
      <formula>"Fotball"</formula>
    </cfRule>
  </conditionalFormatting>
  <conditionalFormatting sqref="C15:I42 C46:I73 C77:I104 C108:I135 C139:I166 C170:I197 C201:I228 C232:I259">
    <cfRule type="cellIs" dxfId="50" priority="16" operator="equal">
      <formula>"Friidrett"</formula>
    </cfRule>
  </conditionalFormatting>
  <conditionalFormatting sqref="C15:I42 C46:I73 C77:I104 C108:I135 C139:I166 C170:I197 C201:I228 C232:I259">
    <cfRule type="cellIs" dxfId="49" priority="17" operator="equal">
      <formula>"Lacrosse"</formula>
    </cfRule>
  </conditionalFormatting>
  <conditionalFormatting sqref="C15:I42 C46:I73 C77:I104 C108:I135 C139:I166 C170:I197 C201:I228 C232:I259">
    <cfRule type="cellIs" dxfId="48" priority="18" operator="equal">
      <formula>"Landhockey"</formula>
    </cfRule>
  </conditionalFormatting>
  <conditionalFormatting sqref="C15:I42 C46:I73 C77:I104 C108:I135 C139:I166 C170:I197 C201:I228 C232:I259">
    <cfRule type="cellIs" dxfId="47" priority="19" operator="equal">
      <formula>"Rugby"</formula>
    </cfRule>
  </conditionalFormatting>
  <conditionalFormatting sqref="C15:I42 C46:I73 C77:I104 C108:I135 C139:I166 C170:I197 C201:I228 C232:I259">
    <cfRule type="cellIs" dxfId="46" priority="20" operator="equal">
      <formula>"Tennis"</formula>
    </cfRule>
  </conditionalFormatting>
  <conditionalFormatting sqref="C15:I42 C46:I73 C77:I104 C108:I135 C139:I166 C170:I197 C201:I228 C232:I259">
    <cfRule type="cellIs" dxfId="45" priority="21" operator="equal">
      <formula>"OBIK"</formula>
    </cfRule>
  </conditionalFormatting>
  <conditionalFormatting sqref="C15:I42 C46:I73 C77:I104 C108:I135 C139:I166 C170:I197 C201:I228 C232:I259">
    <cfRule type="containsText" dxfId="44" priority="22" operator="containsText" text="tiltak">
      <formula>NOT(ISERROR(SEARCH(("tiltak"),(C15))))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Øvre Foss KG7</v>
      </c>
      <c r="B3" s="67"/>
      <c r="C3" s="67"/>
      <c r="D3" s="38" t="str">
        <f>L11</f>
        <v>7er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12.5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12.5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326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10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0.25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12.5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5:25" ht="22.5" customHeight="1" x14ac:dyDescent="0.2"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43" priority="1" operator="equal">
      <formula>"Am. fotball"</formula>
    </cfRule>
  </conditionalFormatting>
  <conditionalFormatting sqref="C11:I38">
    <cfRule type="containsText" dxfId="42" priority="2" operator="containsText" text="Baseball">
      <formula>NOT(ISERROR(SEARCH(("Baseball"),(C11))))</formula>
    </cfRule>
  </conditionalFormatting>
  <conditionalFormatting sqref="C11:I38">
    <cfRule type="cellIs" dxfId="41" priority="3" operator="equal">
      <formula>"Cricket"</formula>
    </cfRule>
  </conditionalFormatting>
  <conditionalFormatting sqref="C11:I38">
    <cfRule type="cellIs" dxfId="40" priority="4" operator="equal">
      <formula>"Fotball"</formula>
    </cfRule>
  </conditionalFormatting>
  <conditionalFormatting sqref="C11:I38">
    <cfRule type="cellIs" dxfId="39" priority="5" operator="equal">
      <formula>"Friidrett"</formula>
    </cfRule>
  </conditionalFormatting>
  <conditionalFormatting sqref="C11:I38">
    <cfRule type="cellIs" dxfId="38" priority="6" operator="equal">
      <formula>"Lacrosse"</formula>
    </cfRule>
  </conditionalFormatting>
  <conditionalFormatting sqref="C11:I38">
    <cfRule type="cellIs" dxfId="37" priority="7" operator="equal">
      <formula>"Landhockey"</formula>
    </cfRule>
  </conditionalFormatting>
  <conditionalFormatting sqref="C11:I38">
    <cfRule type="cellIs" dxfId="36" priority="8" operator="equal">
      <formula>"Rugby"</formula>
    </cfRule>
  </conditionalFormatting>
  <conditionalFormatting sqref="C11:I38">
    <cfRule type="cellIs" dxfId="35" priority="9" operator="equal">
      <formula>"Tennis"</formula>
    </cfRule>
  </conditionalFormatting>
  <conditionalFormatting sqref="C11:I38">
    <cfRule type="cellIs" dxfId="34" priority="10" operator="equal">
      <formula>"OBIK"</formula>
    </cfRule>
  </conditionalFormatting>
  <conditionalFormatting sqref="C11:I38">
    <cfRule type="containsText" dxfId="33" priority="11" operator="containsText" text="tiltak">
      <formula>NOT(ISERROR(SEARCH(("tiltak"),(C11))))</formula>
    </cfRule>
  </conditionalFormatting>
  <conditionalFormatting sqref="G3:G7">
    <cfRule type="cellIs" dxfId="32" priority="12" operator="greaterThan">
      <formula>0</formula>
    </cfRule>
  </conditionalFormatting>
  <conditionalFormatting sqref="H3:H7">
    <cfRule type="cellIs" dxfId="31" priority="13" operator="greaterThan">
      <formula>0</formula>
    </cfRule>
  </conditionalFormatting>
  <conditionalFormatting sqref="I3:I7">
    <cfRule type="cellIs" dxfId="30" priority="14" operator="greaterThan">
      <formula>0</formula>
    </cfRule>
  </conditionalFormatting>
  <conditionalFormatting sqref="J3:J7">
    <cfRule type="cellIs" dxfId="29" priority="15" operator="greaterThan">
      <formula>0</formula>
    </cfRule>
  </conditionalFormatting>
  <conditionalFormatting sqref="K3:K7">
    <cfRule type="cellIs" dxfId="28" priority="16" operator="greaterThan">
      <formula>0</formula>
    </cfRule>
  </conditionalFormatting>
  <conditionalFormatting sqref="L3:L7">
    <cfRule type="cellIs" dxfId="27" priority="17" operator="greaterThan">
      <formula>0</formula>
    </cfRule>
  </conditionalFormatting>
  <conditionalFormatting sqref="M3:M7">
    <cfRule type="cellIs" dxfId="26" priority="18" operator="greaterThan">
      <formula>0</formula>
    </cfRule>
  </conditionalFormatting>
  <conditionalFormatting sqref="N3:N7">
    <cfRule type="cellIs" dxfId="25" priority="19" operator="greaterThan">
      <formula>0</formula>
    </cfRule>
  </conditionalFormatting>
  <conditionalFormatting sqref="O3:O7">
    <cfRule type="cellIs" dxfId="24" priority="20" operator="greaterThan">
      <formula>0</formula>
    </cfRule>
  </conditionalFormatting>
  <conditionalFormatting sqref="P3:P7">
    <cfRule type="cellIs" dxfId="23" priority="21" operator="greaterThan">
      <formula>0</formula>
    </cfRule>
  </conditionalFormatting>
  <conditionalFormatting sqref="Q3:Q7">
    <cfRule type="cellIs" dxfId="22" priority="22" operator="greaterThan">
      <formula>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1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328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Årvollbanen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L73</f>
        <v>0</v>
      </c>
      <c r="E5" s="38">
        <f>L74</f>
        <v>0</v>
      </c>
      <c r="F5" s="38">
        <f>L75</f>
        <v>0</v>
      </c>
      <c r="G5" s="41">
        <f t="shared" ref="G5:Q5" si="2">(COUNTIF($C$73:$I$100,G2)/2)*$L$76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329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7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7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9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9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9" t="s">
        <v>11</v>
      </c>
      <c r="I15" s="59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9" t="s">
        <v>11</v>
      </c>
      <c r="I16" s="59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9" t="s">
        <v>11</v>
      </c>
      <c r="I17" s="59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9" t="s">
        <v>11</v>
      </c>
      <c r="I18" s="59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9" t="s">
        <v>11</v>
      </c>
      <c r="I19" s="59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9" t="s">
        <v>11</v>
      </c>
      <c r="I20" s="59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9" t="s">
        <v>11</v>
      </c>
      <c r="I21" s="59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9" t="s">
        <v>11</v>
      </c>
      <c r="I22" s="59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9" t="s">
        <v>11</v>
      </c>
      <c r="I23" s="59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9" t="s">
        <v>11</v>
      </c>
      <c r="I24" s="59" t="s">
        <v>11</v>
      </c>
    </row>
    <row r="25" spans="1:9" ht="12.75" x14ac:dyDescent="0.2">
      <c r="A25" s="52" t="s">
        <v>56</v>
      </c>
      <c r="B25" s="52" t="s">
        <v>57</v>
      </c>
      <c r="C25" s="59" t="s">
        <v>11</v>
      </c>
      <c r="D25" s="59" t="s">
        <v>11</v>
      </c>
      <c r="E25" s="59" t="s">
        <v>11</v>
      </c>
      <c r="F25" s="59" t="s">
        <v>11</v>
      </c>
      <c r="G25" s="59" t="s">
        <v>11</v>
      </c>
      <c r="H25" s="59" t="s">
        <v>11</v>
      </c>
      <c r="I25" s="59" t="s">
        <v>11</v>
      </c>
    </row>
    <row r="26" spans="1:9" ht="12.75" x14ac:dyDescent="0.2">
      <c r="A26" s="52" t="s">
        <v>57</v>
      </c>
      <c r="B26" s="52" t="s">
        <v>58</v>
      </c>
      <c r="C26" s="59" t="s">
        <v>11</v>
      </c>
      <c r="D26" s="59" t="s">
        <v>11</v>
      </c>
      <c r="E26" s="59" t="s">
        <v>11</v>
      </c>
      <c r="F26" s="59" t="s">
        <v>11</v>
      </c>
      <c r="G26" s="59" t="s">
        <v>11</v>
      </c>
      <c r="H26" s="59" t="s">
        <v>11</v>
      </c>
      <c r="I26" s="59" t="s">
        <v>11</v>
      </c>
    </row>
    <row r="27" spans="1:9" ht="12.75" x14ac:dyDescent="0.2">
      <c r="A27" s="52" t="s">
        <v>58</v>
      </c>
      <c r="B27" s="52" t="s">
        <v>59</v>
      </c>
      <c r="C27" s="59" t="s">
        <v>11</v>
      </c>
      <c r="D27" s="59" t="s">
        <v>11</v>
      </c>
      <c r="E27" s="59" t="s">
        <v>11</v>
      </c>
      <c r="F27" s="59" t="s">
        <v>11</v>
      </c>
      <c r="G27" s="59" t="s">
        <v>11</v>
      </c>
      <c r="H27" s="59" t="s">
        <v>11</v>
      </c>
      <c r="I27" s="59" t="s">
        <v>11</v>
      </c>
    </row>
    <row r="28" spans="1:9" ht="12.75" x14ac:dyDescent="0.2">
      <c r="A28" s="52" t="s">
        <v>59</v>
      </c>
      <c r="B28" s="52" t="s">
        <v>60</v>
      </c>
      <c r="C28" s="59" t="s">
        <v>11</v>
      </c>
      <c r="D28" s="59" t="s">
        <v>11</v>
      </c>
      <c r="E28" s="59" t="s">
        <v>11</v>
      </c>
      <c r="F28" s="59" t="s">
        <v>11</v>
      </c>
      <c r="G28" s="59" t="s">
        <v>11</v>
      </c>
      <c r="H28" s="59" t="s">
        <v>11</v>
      </c>
      <c r="I28" s="59" t="s">
        <v>11</v>
      </c>
    </row>
    <row r="29" spans="1:9" ht="12.75" x14ac:dyDescent="0.2">
      <c r="A29" s="52" t="s">
        <v>60</v>
      </c>
      <c r="B29" s="52" t="s">
        <v>61</v>
      </c>
      <c r="C29" s="59" t="s">
        <v>11</v>
      </c>
      <c r="D29" s="59" t="s">
        <v>11</v>
      </c>
      <c r="E29" s="59" t="s">
        <v>11</v>
      </c>
      <c r="F29" s="59" t="s">
        <v>11</v>
      </c>
      <c r="G29" s="59" t="s">
        <v>11</v>
      </c>
      <c r="H29" s="59" t="s">
        <v>11</v>
      </c>
      <c r="I29" s="59" t="s">
        <v>11</v>
      </c>
    </row>
    <row r="30" spans="1:9" ht="12.75" x14ac:dyDescent="0.2">
      <c r="A30" s="52" t="s">
        <v>61</v>
      </c>
      <c r="B30" s="52" t="s">
        <v>62</v>
      </c>
      <c r="C30" s="59" t="s">
        <v>11</v>
      </c>
      <c r="D30" s="59" t="s">
        <v>11</v>
      </c>
      <c r="E30" s="59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</row>
    <row r="31" spans="1:9" ht="12.75" x14ac:dyDescent="0.2">
      <c r="A31" s="52" t="s">
        <v>62</v>
      </c>
      <c r="B31" s="52" t="s">
        <v>63</v>
      </c>
      <c r="C31" s="59" t="s">
        <v>11</v>
      </c>
      <c r="D31" s="59" t="s">
        <v>11</v>
      </c>
      <c r="E31" s="59" t="s">
        <v>11</v>
      </c>
      <c r="F31" s="59" t="s">
        <v>11</v>
      </c>
      <c r="G31" s="59" t="s">
        <v>11</v>
      </c>
      <c r="H31" s="59" t="s">
        <v>11</v>
      </c>
      <c r="I31" s="59" t="s">
        <v>11</v>
      </c>
    </row>
    <row r="32" spans="1:9" ht="12.75" x14ac:dyDescent="0.2">
      <c r="A32" s="52" t="s">
        <v>63</v>
      </c>
      <c r="B32" s="52" t="s">
        <v>64</v>
      </c>
      <c r="C32" s="59" t="s">
        <v>11</v>
      </c>
      <c r="D32" s="59" t="s">
        <v>11</v>
      </c>
      <c r="E32" s="59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</row>
    <row r="33" spans="1:25" ht="12.75" x14ac:dyDescent="0.2">
      <c r="A33" s="52" t="s">
        <v>64</v>
      </c>
      <c r="B33" s="52" t="s">
        <v>65</v>
      </c>
      <c r="C33" s="59" t="s">
        <v>11</v>
      </c>
      <c r="D33" s="59" t="s">
        <v>11</v>
      </c>
      <c r="E33" s="59" t="s">
        <v>11</v>
      </c>
      <c r="F33" s="59" t="s">
        <v>11</v>
      </c>
      <c r="G33" s="59" t="s">
        <v>11</v>
      </c>
      <c r="H33" s="50"/>
      <c r="I33" s="59" t="s">
        <v>11</v>
      </c>
    </row>
    <row r="34" spans="1:25" ht="12.75" x14ac:dyDescent="0.2">
      <c r="A34" s="52" t="s">
        <v>65</v>
      </c>
      <c r="B34" s="52" t="s">
        <v>66</v>
      </c>
      <c r="C34" s="59" t="s">
        <v>11</v>
      </c>
      <c r="D34" s="59" t="s">
        <v>11</v>
      </c>
      <c r="E34" s="59" t="s">
        <v>11</v>
      </c>
      <c r="F34" s="59" t="s">
        <v>11</v>
      </c>
      <c r="G34" s="59" t="s">
        <v>11</v>
      </c>
      <c r="H34" s="50"/>
      <c r="I34" s="59" t="s">
        <v>11</v>
      </c>
    </row>
    <row r="35" spans="1:25" ht="12.75" x14ac:dyDescent="0.2">
      <c r="A35" s="52" t="s">
        <v>66</v>
      </c>
      <c r="B35" s="52" t="s">
        <v>67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0"/>
      <c r="I35" s="50"/>
    </row>
    <row r="36" spans="1:25" ht="12.75" x14ac:dyDescent="0.2">
      <c r="A36" s="52" t="s">
        <v>67</v>
      </c>
      <c r="B36" s="52" t="s">
        <v>68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0"/>
      <c r="I36" s="50"/>
    </row>
    <row r="37" spans="1:25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25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  <row r="40" spans="1:25" ht="22.5" customHeight="1" x14ac:dyDescent="0.2"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71" spans="15:25" ht="22.5" customHeight="1" x14ac:dyDescent="0.2"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21" priority="1" operator="equal">
      <formula>"Am. fotball"</formula>
    </cfRule>
  </conditionalFormatting>
  <conditionalFormatting sqref="C11:I38">
    <cfRule type="containsText" dxfId="20" priority="2" operator="containsText" text="Baseball">
      <formula>NOT(ISERROR(SEARCH(("Baseball"),(C11))))</formula>
    </cfRule>
  </conditionalFormatting>
  <conditionalFormatting sqref="C11:I38">
    <cfRule type="cellIs" dxfId="19" priority="3" operator="equal">
      <formula>"Cricket"</formula>
    </cfRule>
  </conditionalFormatting>
  <conditionalFormatting sqref="C11:I38">
    <cfRule type="cellIs" dxfId="18" priority="4" operator="equal">
      <formula>"Fotball"</formula>
    </cfRule>
  </conditionalFormatting>
  <conditionalFormatting sqref="C11:I38">
    <cfRule type="cellIs" dxfId="17" priority="5" operator="equal">
      <formula>"Friidrett"</formula>
    </cfRule>
  </conditionalFormatting>
  <conditionalFormatting sqref="C11:I38">
    <cfRule type="cellIs" dxfId="16" priority="6" operator="equal">
      <formula>"Lacrosse"</formula>
    </cfRule>
  </conditionalFormatting>
  <conditionalFormatting sqref="C11:I38">
    <cfRule type="cellIs" dxfId="15" priority="7" operator="equal">
      <formula>"Landhockey"</formula>
    </cfRule>
  </conditionalFormatting>
  <conditionalFormatting sqref="C11:I38">
    <cfRule type="cellIs" dxfId="14" priority="8" operator="equal">
      <formula>"Rugby"</formula>
    </cfRule>
  </conditionalFormatting>
  <conditionalFormatting sqref="C11:I38">
    <cfRule type="cellIs" dxfId="13" priority="9" operator="equal">
      <formula>"Tennis"</formula>
    </cfRule>
  </conditionalFormatting>
  <conditionalFormatting sqref="C11:I38">
    <cfRule type="cellIs" dxfId="12" priority="10" operator="equal">
      <formula>"OBIK"</formula>
    </cfRule>
  </conditionalFormatting>
  <conditionalFormatting sqref="C11:I38">
    <cfRule type="containsText" dxfId="11" priority="11" operator="containsText" text="tiltak">
      <formula>NOT(ISERROR(SEARCH(("tiltak"),(C11))))</formula>
    </cfRule>
  </conditionalFormatting>
  <conditionalFormatting sqref="G3:G7">
    <cfRule type="cellIs" dxfId="10" priority="12" operator="greaterThan">
      <formula>0</formula>
    </cfRule>
  </conditionalFormatting>
  <conditionalFormatting sqref="H3:H7">
    <cfRule type="cellIs" dxfId="9" priority="13" operator="greaterThan">
      <formula>0</formula>
    </cfRule>
  </conditionalFormatting>
  <conditionalFormatting sqref="I3:I7">
    <cfRule type="cellIs" dxfId="8" priority="14" operator="greaterThan">
      <formula>0</formula>
    </cfRule>
  </conditionalFormatting>
  <conditionalFormatting sqref="J3:J7">
    <cfRule type="cellIs" dxfId="7" priority="15" operator="greaterThan">
      <formula>0</formula>
    </cfRule>
  </conditionalFormatting>
  <conditionalFormatting sqref="K3:K7">
    <cfRule type="cellIs" dxfId="6" priority="16" operator="greaterThan">
      <formula>0</formula>
    </cfRule>
  </conditionalFormatting>
  <conditionalFormatting sqref="L3:L7">
    <cfRule type="cellIs" dxfId="5" priority="17" operator="greaterThan">
      <formula>0</formula>
    </cfRule>
  </conditionalFormatting>
  <conditionalFormatting sqref="M3:M7">
    <cfRule type="cellIs" dxfId="4" priority="18" operator="greaterThan">
      <formula>0</formula>
    </cfRule>
  </conditionalFormatting>
  <conditionalFormatting sqref="N3:N7">
    <cfRule type="cellIs" dxfId="3" priority="19" operator="greaterThan">
      <formula>0</formula>
    </cfRule>
  </conditionalFormatting>
  <conditionalFormatting sqref="O3:O7">
    <cfRule type="cellIs" dxfId="2" priority="20" operator="greaterThan">
      <formula>0</formula>
    </cfRule>
  </conditionalFormatting>
  <conditionalFormatting sqref="P3:P7">
    <cfRule type="cellIs" dxfId="1" priority="21" operator="greaterThan">
      <formula>0</formula>
    </cfRule>
  </conditionalFormatting>
  <conditionalFormatting sqref="Q3:Q7">
    <cfRule type="cellIs" dxfId="0" priority="2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Bjøråsen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87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605" priority="1" operator="equal">
      <formula>"Am. fotball"</formula>
    </cfRule>
  </conditionalFormatting>
  <conditionalFormatting sqref="C11:I38">
    <cfRule type="containsText" dxfId="1604" priority="2" operator="containsText" text="Baseball">
      <formula>NOT(ISERROR(SEARCH(("Baseball"),(C11))))</formula>
    </cfRule>
  </conditionalFormatting>
  <conditionalFormatting sqref="C11:I38">
    <cfRule type="cellIs" dxfId="1603" priority="3" operator="equal">
      <formula>"Cricket"</formula>
    </cfRule>
  </conditionalFormatting>
  <conditionalFormatting sqref="C11:I38">
    <cfRule type="cellIs" dxfId="1602" priority="4" operator="equal">
      <formula>"Fotball"</formula>
    </cfRule>
  </conditionalFormatting>
  <conditionalFormatting sqref="C11:I38">
    <cfRule type="cellIs" dxfId="1601" priority="5" operator="equal">
      <formula>"Friidrett"</formula>
    </cfRule>
  </conditionalFormatting>
  <conditionalFormatting sqref="C11:I38">
    <cfRule type="cellIs" dxfId="1600" priority="6" operator="equal">
      <formula>"Lacrosse"</formula>
    </cfRule>
  </conditionalFormatting>
  <conditionalFormatting sqref="C11:I38">
    <cfRule type="cellIs" dxfId="1599" priority="7" operator="equal">
      <formula>"Landhockey"</formula>
    </cfRule>
  </conditionalFormatting>
  <conditionalFormatting sqref="C11:I38">
    <cfRule type="cellIs" dxfId="1598" priority="8" operator="equal">
      <formula>"Rugby"</formula>
    </cfRule>
  </conditionalFormatting>
  <conditionalFormatting sqref="C11:I38">
    <cfRule type="cellIs" dxfId="1597" priority="9" operator="equal">
      <formula>"Tennis"</formula>
    </cfRule>
  </conditionalFormatting>
  <conditionalFormatting sqref="C11:I38">
    <cfRule type="cellIs" dxfId="1596" priority="10" operator="equal">
      <formula>"OBIK"</formula>
    </cfRule>
  </conditionalFormatting>
  <conditionalFormatting sqref="C11:I38">
    <cfRule type="containsText" dxfId="1595" priority="11" operator="containsText" text="tiltak">
      <formula>NOT(ISERROR(SEARCH(("tiltak"),(C11))))</formula>
    </cfRule>
  </conditionalFormatting>
  <conditionalFormatting sqref="G3:G7">
    <cfRule type="cellIs" dxfId="1594" priority="12" operator="greaterThan">
      <formula>0</formula>
    </cfRule>
  </conditionalFormatting>
  <conditionalFormatting sqref="H3:H7">
    <cfRule type="cellIs" dxfId="1593" priority="13" operator="greaterThan">
      <formula>0</formula>
    </cfRule>
  </conditionalFormatting>
  <conditionalFormatting sqref="I3:I7">
    <cfRule type="cellIs" dxfId="1592" priority="14" operator="greaterThan">
      <formula>0</formula>
    </cfRule>
  </conditionalFormatting>
  <conditionalFormatting sqref="J3:J7">
    <cfRule type="cellIs" dxfId="1591" priority="15" operator="greaterThan">
      <formula>0</formula>
    </cfRule>
  </conditionalFormatting>
  <conditionalFormatting sqref="K3:K7">
    <cfRule type="cellIs" dxfId="1590" priority="16" operator="greaterThan">
      <formula>0</formula>
    </cfRule>
  </conditionalFormatting>
  <conditionalFormatting sqref="L3:L7">
    <cfRule type="cellIs" dxfId="1589" priority="17" operator="greaterThan">
      <formula>0</formula>
    </cfRule>
  </conditionalFormatting>
  <conditionalFormatting sqref="M3:M7">
    <cfRule type="cellIs" dxfId="1588" priority="18" operator="greaterThan">
      <formula>0</formula>
    </cfRule>
  </conditionalFormatting>
  <conditionalFormatting sqref="N3:N7">
    <cfRule type="cellIs" dxfId="1587" priority="19" operator="greaterThan">
      <formula>0</formula>
    </cfRule>
  </conditionalFormatting>
  <conditionalFormatting sqref="O3:O7">
    <cfRule type="cellIs" dxfId="1586" priority="20" operator="greaterThan">
      <formula>0</formula>
    </cfRule>
  </conditionalFormatting>
  <conditionalFormatting sqref="P3:P7">
    <cfRule type="cellIs" dxfId="1585" priority="21" operator="greaterThan">
      <formula>0</formula>
    </cfRule>
  </conditionalFormatting>
  <conditionalFormatting sqref="Q3:Q7">
    <cfRule type="cellIs" dxfId="1584" priority="2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workbookViewId="0"/>
  </sheetViews>
  <sheetFormatPr baseColWidth="10" defaultColWidth="14.42578125" defaultRowHeight="15.75" customHeight="1" x14ac:dyDescent="0.2"/>
  <cols>
    <col min="1" max="2" width="7.85546875" customWidth="1"/>
  </cols>
  <sheetData>
    <row r="1" spans="1:25" ht="30" customHeight="1" x14ac:dyDescent="0.25">
      <c r="A1" s="66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25" ht="12.75" x14ac:dyDescent="0.2">
      <c r="A2" s="20"/>
      <c r="B2" s="20"/>
      <c r="C2" s="20"/>
      <c r="D2" s="25" t="s">
        <v>0</v>
      </c>
      <c r="E2" s="25" t="s">
        <v>5</v>
      </c>
      <c r="F2" s="25" t="s">
        <v>6</v>
      </c>
      <c r="G2" s="27" t="s">
        <v>7</v>
      </c>
      <c r="H2" s="28" t="s">
        <v>8</v>
      </c>
      <c r="I2" s="29" t="s">
        <v>9</v>
      </c>
      <c r="J2" s="30" t="s">
        <v>11</v>
      </c>
      <c r="K2" s="31" t="s">
        <v>12</v>
      </c>
      <c r="L2" s="32" t="s">
        <v>13</v>
      </c>
      <c r="M2" s="33" t="s">
        <v>15</v>
      </c>
      <c r="N2" s="34" t="s">
        <v>18</v>
      </c>
      <c r="O2" s="35" t="s">
        <v>19</v>
      </c>
      <c r="P2" s="36" t="s">
        <v>21</v>
      </c>
      <c r="Q2" s="37" t="s">
        <v>22</v>
      </c>
    </row>
    <row r="3" spans="1:25" ht="12.75" x14ac:dyDescent="0.2">
      <c r="A3" s="73" t="str">
        <f>A9</f>
        <v>Brynbanen KG11</v>
      </c>
      <c r="B3" s="67"/>
      <c r="C3" s="67"/>
      <c r="D3" s="38" t="str">
        <f>L11</f>
        <v>11er</v>
      </c>
      <c r="E3" s="38" t="str">
        <f>L12</f>
        <v>Ja</v>
      </c>
      <c r="F3" s="39" t="str">
        <f>L13</f>
        <v>Kunstgress</v>
      </c>
      <c r="G3" s="41">
        <f t="shared" ref="G3:Q3" si="0">(COUNTIF($C$11:$I$38,G2)/2)*$L$14</f>
        <v>0</v>
      </c>
      <c r="H3" s="42">
        <f t="shared" si="0"/>
        <v>0</v>
      </c>
      <c r="I3" s="42">
        <f t="shared" si="0"/>
        <v>0</v>
      </c>
      <c r="J3" s="42">
        <f t="shared" si="0"/>
        <v>50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</row>
    <row r="4" spans="1:25" ht="12.75" x14ac:dyDescent="0.2">
      <c r="A4" s="73">
        <f>A40</f>
        <v>0</v>
      </c>
      <c r="B4" s="67"/>
      <c r="C4" s="67"/>
      <c r="D4" s="38">
        <f>L42</f>
        <v>0</v>
      </c>
      <c r="E4" s="38">
        <f>L43</f>
        <v>0</v>
      </c>
      <c r="F4" s="38">
        <f>L44</f>
        <v>0</v>
      </c>
      <c r="G4" s="41">
        <f t="shared" ref="G4:Q4" si="1">(COUNTIF($C$42:$I$69,G2)/2)*$L$45</f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2">
        <f t="shared" si="1"/>
        <v>0</v>
      </c>
      <c r="Q4" s="42">
        <f t="shared" si="1"/>
        <v>0</v>
      </c>
    </row>
    <row r="5" spans="1:25" ht="12.75" x14ac:dyDescent="0.2">
      <c r="A5" s="73">
        <f>A71</f>
        <v>0</v>
      </c>
      <c r="B5" s="67"/>
      <c r="C5" s="67"/>
      <c r="D5" s="38">
        <f>L74</f>
        <v>0</v>
      </c>
      <c r="E5" s="38">
        <f>L75</f>
        <v>0</v>
      </c>
      <c r="F5" s="38">
        <f>L76</f>
        <v>0</v>
      </c>
      <c r="G5" s="41">
        <f t="shared" ref="G5:Q5" si="2">(COUNTIF($C$73:$I$100,G2)/2)*$L$77</f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</row>
    <row r="6" spans="1:25" ht="12.75" x14ac:dyDescent="0.2">
      <c r="A6" s="73">
        <f>A102</f>
        <v>0</v>
      </c>
      <c r="B6" s="67"/>
      <c r="C6" s="67"/>
      <c r="D6" s="38">
        <f>L105</f>
        <v>0</v>
      </c>
      <c r="E6" s="38">
        <f>L106</f>
        <v>0</v>
      </c>
      <c r="F6" s="38">
        <f>L107</f>
        <v>0</v>
      </c>
      <c r="G6" s="41">
        <f t="shared" ref="G6:Q6" si="3">(COUNTIF($C$104:$I$131,G2)/2)*$L$108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2">
        <f t="shared" si="3"/>
        <v>0</v>
      </c>
      <c r="Q6" s="42">
        <f t="shared" si="3"/>
        <v>0</v>
      </c>
    </row>
    <row r="7" spans="1:25" ht="12.75" x14ac:dyDescent="0.2">
      <c r="A7" s="74" t="s">
        <v>28</v>
      </c>
      <c r="B7" s="75"/>
      <c r="C7" s="75"/>
      <c r="D7" s="44"/>
      <c r="E7" s="44"/>
      <c r="F7" s="44"/>
      <c r="G7" s="45">
        <f t="shared" ref="G7:Q7" si="4">SUM(G3:G6)</f>
        <v>0</v>
      </c>
      <c r="H7" s="46">
        <f t="shared" si="4"/>
        <v>0</v>
      </c>
      <c r="I7" s="46">
        <f t="shared" si="4"/>
        <v>0</v>
      </c>
      <c r="J7" s="46">
        <f t="shared" si="4"/>
        <v>50</v>
      </c>
      <c r="K7" s="46">
        <f t="shared" si="4"/>
        <v>0</v>
      </c>
      <c r="L7" s="46">
        <f t="shared" si="4"/>
        <v>0</v>
      </c>
      <c r="M7" s="46">
        <f t="shared" si="4"/>
        <v>0</v>
      </c>
      <c r="N7" s="46">
        <f t="shared" si="4"/>
        <v>0</v>
      </c>
      <c r="O7" s="46">
        <f t="shared" si="4"/>
        <v>0</v>
      </c>
      <c r="P7" s="46">
        <f t="shared" si="4"/>
        <v>0</v>
      </c>
      <c r="Q7" s="46">
        <f t="shared" si="4"/>
        <v>0</v>
      </c>
    </row>
    <row r="8" spans="1:25" ht="15.75" customHeight="1" x14ac:dyDescent="0.2">
      <c r="A8" s="67"/>
      <c r="B8" s="67"/>
      <c r="C8" s="67"/>
    </row>
    <row r="9" spans="1:25" ht="22.5" customHeight="1" x14ac:dyDescent="0.25">
      <c r="A9" s="68" t="s">
        <v>91</v>
      </c>
      <c r="B9" s="69"/>
      <c r="C9" s="69"/>
      <c r="D9" s="69"/>
      <c r="E9" s="69"/>
      <c r="F9" s="69"/>
      <c r="G9" s="69"/>
      <c r="H9" s="69"/>
      <c r="I9" s="7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x14ac:dyDescent="0.2">
      <c r="A10" s="48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  <c r="K10" s="38" t="s">
        <v>39</v>
      </c>
      <c r="L10" s="42">
        <v>50</v>
      </c>
    </row>
    <row r="11" spans="1:25" ht="12.75" x14ac:dyDescent="0.2">
      <c r="A11" s="49" t="s">
        <v>40</v>
      </c>
      <c r="B11" s="49" t="s">
        <v>41</v>
      </c>
      <c r="C11" s="50"/>
      <c r="D11" s="50"/>
      <c r="E11" s="50"/>
      <c r="F11" s="50"/>
      <c r="G11" s="50"/>
      <c r="H11" s="50"/>
      <c r="I11" s="50"/>
      <c r="K11" s="38" t="s">
        <v>0</v>
      </c>
      <c r="L11" s="51" t="s">
        <v>1</v>
      </c>
    </row>
    <row r="12" spans="1:25" ht="12.75" x14ac:dyDescent="0.2">
      <c r="A12" s="49" t="s">
        <v>41</v>
      </c>
      <c r="B12" s="52" t="s">
        <v>42</v>
      </c>
      <c r="C12" s="50"/>
      <c r="D12" s="50"/>
      <c r="E12" s="50"/>
      <c r="F12" s="50"/>
      <c r="G12" s="50"/>
      <c r="H12" s="50"/>
      <c r="I12" s="50"/>
      <c r="K12" s="38" t="s">
        <v>5</v>
      </c>
      <c r="L12" s="51" t="s">
        <v>16</v>
      </c>
    </row>
    <row r="13" spans="1:25" ht="12.75" x14ac:dyDescent="0.2">
      <c r="A13" s="52" t="s">
        <v>42</v>
      </c>
      <c r="B13" s="52" t="s">
        <v>43</v>
      </c>
      <c r="C13" s="50"/>
      <c r="D13" s="50"/>
      <c r="E13" s="50"/>
      <c r="F13" s="50"/>
      <c r="G13" s="50"/>
      <c r="H13" s="53" t="s">
        <v>11</v>
      </c>
      <c r="I13" s="50"/>
      <c r="K13" s="38" t="s">
        <v>6</v>
      </c>
      <c r="L13" s="54" t="s">
        <v>20</v>
      </c>
    </row>
    <row r="14" spans="1:25" ht="12.75" x14ac:dyDescent="0.2">
      <c r="A14" s="52" t="s">
        <v>43</v>
      </c>
      <c r="B14" s="52" t="s">
        <v>44</v>
      </c>
      <c r="C14" s="50"/>
      <c r="D14" s="50"/>
      <c r="E14" s="50"/>
      <c r="F14" s="50"/>
      <c r="G14" s="50"/>
      <c r="H14" s="53" t="s">
        <v>11</v>
      </c>
      <c r="I14" s="50"/>
      <c r="K14" s="38" t="s">
        <v>45</v>
      </c>
      <c r="L14" s="42">
        <f>VLOOKUP(L11,Parametere!$A$2:$B$5,2,FALSE)*VLOOKUP(L12,Parametere!$A$8:$B$9,2,FALSE)*VLOOKUP(L13,Parametere!$A$12:$B$14,2,FALSE)</f>
        <v>1</v>
      </c>
    </row>
    <row r="15" spans="1:25" ht="12.75" x14ac:dyDescent="0.2">
      <c r="A15" s="52" t="s">
        <v>44</v>
      </c>
      <c r="B15" s="52" t="s">
        <v>46</v>
      </c>
      <c r="C15" s="50"/>
      <c r="D15" s="50"/>
      <c r="E15" s="50"/>
      <c r="F15" s="50"/>
      <c r="G15" s="50"/>
      <c r="H15" s="53" t="s">
        <v>11</v>
      </c>
      <c r="I15" s="53" t="s">
        <v>11</v>
      </c>
      <c r="K15" s="55" t="s">
        <v>47</v>
      </c>
      <c r="L15" s="56">
        <f>L10*L14</f>
        <v>50</v>
      </c>
    </row>
    <row r="16" spans="1:25" ht="12.75" x14ac:dyDescent="0.2">
      <c r="A16" s="52" t="s">
        <v>46</v>
      </c>
      <c r="B16" s="52" t="s">
        <v>48</v>
      </c>
      <c r="C16" s="50"/>
      <c r="D16" s="50"/>
      <c r="E16" s="50"/>
      <c r="F16" s="50"/>
      <c r="G16" s="50"/>
      <c r="H16" s="53" t="s">
        <v>11</v>
      </c>
      <c r="I16" s="53" t="s">
        <v>11</v>
      </c>
    </row>
    <row r="17" spans="1:9" ht="12.75" x14ac:dyDescent="0.2">
      <c r="A17" s="52" t="s">
        <v>48</v>
      </c>
      <c r="B17" s="52" t="s">
        <v>49</v>
      </c>
      <c r="C17" s="50"/>
      <c r="D17" s="50"/>
      <c r="E17" s="50"/>
      <c r="F17" s="50"/>
      <c r="G17" s="50"/>
      <c r="H17" s="53" t="s">
        <v>11</v>
      </c>
      <c r="I17" s="53" t="s">
        <v>11</v>
      </c>
    </row>
    <row r="18" spans="1:9" ht="12.75" x14ac:dyDescent="0.2">
      <c r="A18" s="52" t="s">
        <v>49</v>
      </c>
      <c r="B18" s="52" t="s">
        <v>50</v>
      </c>
      <c r="C18" s="50"/>
      <c r="D18" s="50"/>
      <c r="E18" s="50"/>
      <c r="F18" s="50"/>
      <c r="G18" s="50"/>
      <c r="H18" s="53" t="s">
        <v>11</v>
      </c>
      <c r="I18" s="53" t="s">
        <v>11</v>
      </c>
    </row>
    <row r="19" spans="1:9" ht="12.75" x14ac:dyDescent="0.2">
      <c r="A19" s="52" t="s">
        <v>50</v>
      </c>
      <c r="B19" s="52" t="s">
        <v>51</v>
      </c>
      <c r="C19" s="50"/>
      <c r="D19" s="50"/>
      <c r="E19" s="50"/>
      <c r="F19" s="50"/>
      <c r="G19" s="50"/>
      <c r="H19" s="53" t="s">
        <v>11</v>
      </c>
      <c r="I19" s="53" t="s">
        <v>11</v>
      </c>
    </row>
    <row r="20" spans="1:9" ht="12.75" x14ac:dyDescent="0.2">
      <c r="A20" s="52" t="s">
        <v>51</v>
      </c>
      <c r="B20" s="52" t="s">
        <v>52</v>
      </c>
      <c r="C20" s="50"/>
      <c r="D20" s="50"/>
      <c r="E20" s="50"/>
      <c r="F20" s="50"/>
      <c r="G20" s="50"/>
      <c r="H20" s="53" t="s">
        <v>11</v>
      </c>
      <c r="I20" s="53" t="s">
        <v>11</v>
      </c>
    </row>
    <row r="21" spans="1:9" ht="12.75" x14ac:dyDescent="0.2">
      <c r="A21" s="52" t="s">
        <v>52</v>
      </c>
      <c r="B21" s="52" t="s">
        <v>53</v>
      </c>
      <c r="C21" s="50"/>
      <c r="D21" s="50"/>
      <c r="E21" s="50"/>
      <c r="F21" s="50"/>
      <c r="G21" s="50"/>
      <c r="H21" s="53" t="s">
        <v>11</v>
      </c>
      <c r="I21" s="53" t="s">
        <v>11</v>
      </c>
    </row>
    <row r="22" spans="1:9" ht="12.75" x14ac:dyDescent="0.2">
      <c r="A22" s="52" t="s">
        <v>53</v>
      </c>
      <c r="B22" s="52" t="s">
        <v>54</v>
      </c>
      <c r="C22" s="50"/>
      <c r="D22" s="50"/>
      <c r="E22" s="50"/>
      <c r="F22" s="50"/>
      <c r="G22" s="50"/>
      <c r="H22" s="53" t="s">
        <v>11</v>
      </c>
      <c r="I22" s="53" t="s">
        <v>11</v>
      </c>
    </row>
    <row r="23" spans="1:9" ht="12.75" x14ac:dyDescent="0.2">
      <c r="A23" s="52" t="s">
        <v>54</v>
      </c>
      <c r="B23" s="52" t="s">
        <v>55</v>
      </c>
      <c r="C23" s="50"/>
      <c r="D23" s="50"/>
      <c r="E23" s="50"/>
      <c r="F23" s="50"/>
      <c r="G23" s="50"/>
      <c r="H23" s="53" t="s">
        <v>11</v>
      </c>
      <c r="I23" s="53" t="s">
        <v>11</v>
      </c>
    </row>
    <row r="24" spans="1:9" ht="12.75" x14ac:dyDescent="0.2">
      <c r="A24" s="52" t="s">
        <v>55</v>
      </c>
      <c r="B24" s="52" t="s">
        <v>56</v>
      </c>
      <c r="C24" s="50"/>
      <c r="D24" s="50"/>
      <c r="E24" s="50"/>
      <c r="F24" s="50"/>
      <c r="G24" s="50"/>
      <c r="H24" s="53" t="s">
        <v>11</v>
      </c>
      <c r="I24" s="53" t="s">
        <v>11</v>
      </c>
    </row>
    <row r="25" spans="1:9" ht="12.75" x14ac:dyDescent="0.2">
      <c r="A25" s="52" t="s">
        <v>56</v>
      </c>
      <c r="B25" s="52" t="s">
        <v>57</v>
      </c>
      <c r="C25" s="53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53" t="s">
        <v>11</v>
      </c>
    </row>
    <row r="26" spans="1:9" ht="12.75" x14ac:dyDescent="0.2">
      <c r="A26" s="52" t="s">
        <v>57</v>
      </c>
      <c r="B26" s="52" t="s">
        <v>58</v>
      </c>
      <c r="C26" s="53" t="s">
        <v>11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</row>
    <row r="27" spans="1:9" ht="12.75" x14ac:dyDescent="0.2">
      <c r="A27" s="52" t="s">
        <v>58</v>
      </c>
      <c r="B27" s="52" t="s">
        <v>59</v>
      </c>
      <c r="C27" s="53" t="s">
        <v>11</v>
      </c>
      <c r="D27" s="53" t="s">
        <v>11</v>
      </c>
      <c r="E27" s="53" t="s">
        <v>11</v>
      </c>
      <c r="F27" s="53" t="s">
        <v>11</v>
      </c>
      <c r="G27" s="53" t="s">
        <v>11</v>
      </c>
      <c r="H27" s="53" t="s">
        <v>11</v>
      </c>
      <c r="I27" s="53" t="s">
        <v>11</v>
      </c>
    </row>
    <row r="28" spans="1:9" ht="12.75" x14ac:dyDescent="0.2">
      <c r="A28" s="52" t="s">
        <v>59</v>
      </c>
      <c r="B28" s="52" t="s">
        <v>60</v>
      </c>
      <c r="C28" s="53" t="s">
        <v>11</v>
      </c>
      <c r="D28" s="53" t="s">
        <v>11</v>
      </c>
      <c r="E28" s="53" t="s">
        <v>11</v>
      </c>
      <c r="F28" s="53" t="s">
        <v>11</v>
      </c>
      <c r="G28" s="53" t="s">
        <v>11</v>
      </c>
      <c r="H28" s="53" t="s">
        <v>11</v>
      </c>
      <c r="I28" s="53" t="s">
        <v>11</v>
      </c>
    </row>
    <row r="29" spans="1:9" ht="12.75" x14ac:dyDescent="0.2">
      <c r="A29" s="52" t="s">
        <v>60</v>
      </c>
      <c r="B29" s="52" t="s">
        <v>61</v>
      </c>
      <c r="C29" s="53" t="s">
        <v>11</v>
      </c>
      <c r="D29" s="53" t="s">
        <v>11</v>
      </c>
      <c r="E29" s="53" t="s">
        <v>11</v>
      </c>
      <c r="F29" s="53" t="s">
        <v>11</v>
      </c>
      <c r="G29" s="53" t="s">
        <v>11</v>
      </c>
      <c r="H29" s="53" t="s">
        <v>11</v>
      </c>
      <c r="I29" s="53" t="s">
        <v>11</v>
      </c>
    </row>
    <row r="30" spans="1:9" ht="12.75" x14ac:dyDescent="0.2">
      <c r="A30" s="52" t="s">
        <v>61</v>
      </c>
      <c r="B30" s="52" t="s">
        <v>62</v>
      </c>
      <c r="C30" s="53" t="s">
        <v>11</v>
      </c>
      <c r="D30" s="53" t="s">
        <v>11</v>
      </c>
      <c r="E30" s="53" t="s">
        <v>11</v>
      </c>
      <c r="F30" s="53" t="s">
        <v>11</v>
      </c>
      <c r="G30" s="53" t="s">
        <v>11</v>
      </c>
      <c r="H30" s="53" t="s">
        <v>11</v>
      </c>
      <c r="I30" s="53" t="s">
        <v>11</v>
      </c>
    </row>
    <row r="31" spans="1:9" ht="12.75" x14ac:dyDescent="0.2">
      <c r="A31" s="52" t="s">
        <v>62</v>
      </c>
      <c r="B31" s="52" t="s">
        <v>63</v>
      </c>
      <c r="C31" s="53" t="s">
        <v>11</v>
      </c>
      <c r="D31" s="53" t="s">
        <v>11</v>
      </c>
      <c r="E31" s="53" t="s">
        <v>11</v>
      </c>
      <c r="F31" s="53" t="s">
        <v>11</v>
      </c>
      <c r="G31" s="53" t="s">
        <v>11</v>
      </c>
      <c r="H31" s="53" t="s">
        <v>11</v>
      </c>
      <c r="I31" s="53" t="s">
        <v>11</v>
      </c>
    </row>
    <row r="32" spans="1:9" ht="12.75" x14ac:dyDescent="0.2">
      <c r="A32" s="52" t="s">
        <v>63</v>
      </c>
      <c r="B32" s="52" t="s">
        <v>64</v>
      </c>
      <c r="C32" s="53" t="s">
        <v>11</v>
      </c>
      <c r="D32" s="53" t="s">
        <v>11</v>
      </c>
      <c r="E32" s="53" t="s">
        <v>11</v>
      </c>
      <c r="F32" s="53" t="s">
        <v>11</v>
      </c>
      <c r="G32" s="53" t="s">
        <v>11</v>
      </c>
      <c r="H32" s="53" t="s">
        <v>11</v>
      </c>
      <c r="I32" s="53" t="s">
        <v>11</v>
      </c>
    </row>
    <row r="33" spans="1:9" ht="12.75" x14ac:dyDescent="0.2">
      <c r="A33" s="52" t="s">
        <v>64</v>
      </c>
      <c r="B33" s="52" t="s">
        <v>65</v>
      </c>
      <c r="C33" s="53" t="s">
        <v>11</v>
      </c>
      <c r="D33" s="53" t="s">
        <v>11</v>
      </c>
      <c r="E33" s="53" t="s">
        <v>11</v>
      </c>
      <c r="F33" s="53" t="s">
        <v>11</v>
      </c>
      <c r="G33" s="53" t="s">
        <v>11</v>
      </c>
      <c r="H33" s="50"/>
      <c r="I33" s="53" t="s">
        <v>11</v>
      </c>
    </row>
    <row r="34" spans="1:9" ht="12.75" x14ac:dyDescent="0.2">
      <c r="A34" s="52" t="s">
        <v>65</v>
      </c>
      <c r="B34" s="52" t="s">
        <v>66</v>
      </c>
      <c r="C34" s="53" t="s">
        <v>11</v>
      </c>
      <c r="D34" s="53" t="s">
        <v>11</v>
      </c>
      <c r="E34" s="53" t="s">
        <v>11</v>
      </c>
      <c r="F34" s="53" t="s">
        <v>11</v>
      </c>
      <c r="G34" s="53" t="s">
        <v>11</v>
      </c>
      <c r="H34" s="50"/>
      <c r="I34" s="53" t="s">
        <v>11</v>
      </c>
    </row>
    <row r="35" spans="1:9" ht="12.75" x14ac:dyDescent="0.2">
      <c r="A35" s="52" t="s">
        <v>66</v>
      </c>
      <c r="B35" s="52" t="s">
        <v>67</v>
      </c>
      <c r="C35" s="53" t="s">
        <v>11</v>
      </c>
      <c r="D35" s="53" t="s">
        <v>11</v>
      </c>
      <c r="E35" s="53" t="s">
        <v>11</v>
      </c>
      <c r="F35" s="53" t="s">
        <v>11</v>
      </c>
      <c r="G35" s="53" t="s">
        <v>11</v>
      </c>
      <c r="H35" s="50"/>
      <c r="I35" s="50"/>
    </row>
    <row r="36" spans="1:9" ht="12.75" x14ac:dyDescent="0.2">
      <c r="A36" s="52" t="s">
        <v>67</v>
      </c>
      <c r="B36" s="52" t="s">
        <v>68</v>
      </c>
      <c r="C36" s="53" t="s">
        <v>11</v>
      </c>
      <c r="D36" s="53" t="s">
        <v>11</v>
      </c>
      <c r="E36" s="53" t="s">
        <v>11</v>
      </c>
      <c r="F36" s="53" t="s">
        <v>11</v>
      </c>
      <c r="G36" s="53" t="s">
        <v>11</v>
      </c>
      <c r="H36" s="50"/>
      <c r="I36" s="50"/>
    </row>
    <row r="37" spans="1:9" ht="12.75" x14ac:dyDescent="0.2">
      <c r="A37" s="52" t="s">
        <v>68</v>
      </c>
      <c r="B37" s="52" t="s">
        <v>69</v>
      </c>
      <c r="C37" s="50"/>
      <c r="D37" s="50"/>
      <c r="E37" s="50"/>
      <c r="F37" s="50"/>
      <c r="G37" s="50"/>
      <c r="H37" s="50"/>
      <c r="I37" s="50"/>
    </row>
    <row r="38" spans="1:9" ht="12.75" x14ac:dyDescent="0.2">
      <c r="A38" s="52" t="s">
        <v>69</v>
      </c>
      <c r="B38" s="52" t="s">
        <v>70</v>
      </c>
      <c r="C38" s="50"/>
      <c r="D38" s="50"/>
      <c r="E38" s="50"/>
      <c r="F38" s="50"/>
      <c r="G38" s="50"/>
      <c r="H38" s="50"/>
      <c r="I38" s="50"/>
    </row>
  </sheetData>
  <mergeCells count="8">
    <mergeCell ref="A7:C7"/>
    <mergeCell ref="A8:C8"/>
    <mergeCell ref="A9:I9"/>
    <mergeCell ref="A1:Q1"/>
    <mergeCell ref="A3:C3"/>
    <mergeCell ref="A4:C4"/>
    <mergeCell ref="A5:C5"/>
    <mergeCell ref="A6:C6"/>
  </mergeCells>
  <conditionalFormatting sqref="C11:I38">
    <cfRule type="cellIs" dxfId="1583" priority="1" operator="equal">
      <formula>"Am. fotball"</formula>
    </cfRule>
  </conditionalFormatting>
  <conditionalFormatting sqref="C11:I38">
    <cfRule type="containsText" dxfId="1582" priority="2" operator="containsText" text="Baseball">
      <formula>NOT(ISERROR(SEARCH(("Baseball"),(C11))))</formula>
    </cfRule>
  </conditionalFormatting>
  <conditionalFormatting sqref="C11:I38">
    <cfRule type="cellIs" dxfId="1581" priority="3" operator="equal">
      <formula>"Cricket"</formula>
    </cfRule>
  </conditionalFormatting>
  <conditionalFormatting sqref="C11:I38">
    <cfRule type="cellIs" dxfId="1580" priority="4" operator="equal">
      <formula>"Fotball"</formula>
    </cfRule>
  </conditionalFormatting>
  <conditionalFormatting sqref="C11:I38">
    <cfRule type="cellIs" dxfId="1579" priority="5" operator="equal">
      <formula>"Friidrett"</formula>
    </cfRule>
  </conditionalFormatting>
  <conditionalFormatting sqref="C11:I38">
    <cfRule type="cellIs" dxfId="1578" priority="6" operator="equal">
      <formula>"Lacrosse"</formula>
    </cfRule>
  </conditionalFormatting>
  <conditionalFormatting sqref="C11:I38">
    <cfRule type="cellIs" dxfId="1577" priority="7" operator="equal">
      <formula>"Landhockey"</formula>
    </cfRule>
  </conditionalFormatting>
  <conditionalFormatting sqref="C11:I38">
    <cfRule type="cellIs" dxfId="1576" priority="8" operator="equal">
      <formula>"Rugby"</formula>
    </cfRule>
  </conditionalFormatting>
  <conditionalFormatting sqref="C11:I38">
    <cfRule type="cellIs" dxfId="1575" priority="9" operator="equal">
      <formula>"Tennis"</formula>
    </cfRule>
  </conditionalFormatting>
  <conditionalFormatting sqref="C11:I38">
    <cfRule type="cellIs" dxfId="1574" priority="10" operator="equal">
      <formula>"OBIK"</formula>
    </cfRule>
  </conditionalFormatting>
  <conditionalFormatting sqref="C11:I38">
    <cfRule type="containsText" dxfId="1573" priority="11" operator="containsText" text="tiltak">
      <formula>NOT(ISERROR(SEARCH(("tiltak"),(C11))))</formula>
    </cfRule>
  </conditionalFormatting>
  <conditionalFormatting sqref="G3:G7">
    <cfRule type="cellIs" dxfId="1572" priority="12" operator="greaterThan">
      <formula>0</formula>
    </cfRule>
  </conditionalFormatting>
  <conditionalFormatting sqref="H3:H7">
    <cfRule type="cellIs" dxfId="1571" priority="13" operator="greaterThan">
      <formula>0</formula>
    </cfRule>
  </conditionalFormatting>
  <conditionalFormatting sqref="I3:I7">
    <cfRule type="cellIs" dxfId="1570" priority="14" operator="greaterThan">
      <formula>0</formula>
    </cfRule>
  </conditionalFormatting>
  <conditionalFormatting sqref="J3:J7">
    <cfRule type="cellIs" dxfId="1569" priority="15" operator="greaterThan">
      <formula>0</formula>
    </cfRule>
  </conditionalFormatting>
  <conditionalFormatting sqref="K3:K7">
    <cfRule type="cellIs" dxfId="1568" priority="16" operator="greaterThan">
      <formula>0</formula>
    </cfRule>
  </conditionalFormatting>
  <conditionalFormatting sqref="L3:L7">
    <cfRule type="cellIs" dxfId="1567" priority="17" operator="greaterThan">
      <formula>0</formula>
    </cfRule>
  </conditionalFormatting>
  <conditionalFormatting sqref="M3:M7">
    <cfRule type="cellIs" dxfId="1566" priority="18" operator="greaterThan">
      <formula>0</formula>
    </cfRule>
  </conditionalFormatting>
  <conditionalFormatting sqref="N3:N7">
    <cfRule type="cellIs" dxfId="1565" priority="19" operator="greaterThan">
      <formula>0</formula>
    </cfRule>
  </conditionalFormatting>
  <conditionalFormatting sqref="O3:O7">
    <cfRule type="cellIs" dxfId="1564" priority="20" operator="greaterThan">
      <formula>0</formula>
    </cfRule>
  </conditionalFormatting>
  <conditionalFormatting sqref="P3:P7">
    <cfRule type="cellIs" dxfId="1563" priority="21" operator="greaterThan">
      <formula>0</formula>
    </cfRule>
  </conditionalFormatting>
  <conditionalFormatting sqref="Q3:Q7">
    <cfRule type="cellIs" dxfId="1562" priority="22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997FA16F0F840953B2FE7711C38FA" ma:contentTypeVersion="10" ma:contentTypeDescription="Opprett et nytt dokument." ma:contentTypeScope="" ma:versionID="2fd1f6dcbde36f08ee5b645c60cc85b3">
  <xsd:schema xmlns:xsd="http://www.w3.org/2001/XMLSchema" xmlns:xs="http://www.w3.org/2001/XMLSchema" xmlns:p="http://schemas.microsoft.com/office/2006/metadata/properties" xmlns:ns2="bce15ab6-4736-43f4-8ac2-39f1d3accd52" xmlns:ns3="cca930dc-d060-49af-8bf0-7f1bdfebbd9e" targetNamespace="http://schemas.microsoft.com/office/2006/metadata/properties" ma:root="true" ma:fieldsID="454cc77ba99adfc00a877085314438dc" ns2:_="" ns3:_="">
    <xsd:import namespace="bce15ab6-4736-43f4-8ac2-39f1d3accd52"/>
    <xsd:import namespace="cca930dc-d060-49af-8bf0-7f1bdfebb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15ab6-4736-43f4-8ac2-39f1d3accd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930dc-d060-49af-8bf0-7f1bdfebb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5709F-40FE-4823-A76E-AB06D2FBAD8C}">
  <ds:schemaRefs>
    <ds:schemaRef ds:uri="http://schemas.microsoft.com/office/2006/metadata/properties"/>
    <ds:schemaRef ds:uri="http://schemas.microsoft.com/office/infopath/2007/PartnerControls"/>
    <ds:schemaRef ds:uri="cca930dc-d060-49af-8bf0-7f1bdfebbd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ce15ab6-4736-43f4-8ac2-39f1d3accd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FD1B08-231A-400B-A787-F6810D5414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15ab6-4736-43f4-8ac2-39f1d3accd52"/>
    <ds:schemaRef ds:uri="cca930dc-d060-49af-8bf0-7f1bdfebb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CC581-4247-4011-811D-6BE7E5ED2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79</vt:i4>
      </vt:variant>
      <vt:variant>
        <vt:lpstr>Diagrammer</vt:lpstr>
      </vt:variant>
      <vt:variant>
        <vt:i4>1</vt:i4>
      </vt:variant>
    </vt:vector>
  </HeadingPairs>
  <TitlesOfParts>
    <vt:vector size="80" baseType="lpstr">
      <vt:lpstr>Oversikt</vt:lpstr>
      <vt:lpstr>Parametere</vt:lpstr>
      <vt:lpstr>Abildsø idr.park</vt:lpstr>
      <vt:lpstr>Alna idr.park</vt:lpstr>
      <vt:lpstr>Bislett stadion</vt:lpstr>
      <vt:lpstr>Bjølsenparken</vt:lpstr>
      <vt:lpstr>Bjørndalen idr.park</vt:lpstr>
      <vt:lpstr>Bjøråsen</vt:lpstr>
      <vt:lpstr>Brynbanen</vt:lpstr>
      <vt:lpstr>Bråtenbanen</vt:lpstr>
      <vt:lpstr>Bøler idr.plass</vt:lpstr>
      <vt:lpstr>Caltexløkka</vt:lpstr>
      <vt:lpstr>Dælenenga</vt:lpstr>
      <vt:lpstr>Ekeberg idr.park</vt:lpstr>
      <vt:lpstr>Ellingsrud idr.park</vt:lpstr>
      <vt:lpstr>Frogner Stadion</vt:lpstr>
      <vt:lpstr>Frogner Tennis</vt:lpstr>
      <vt:lpstr>Fruruset akt.park</vt:lpstr>
      <vt:lpstr>Fruruset idr.park</vt:lpstr>
      <vt:lpstr>Grefsen skole</vt:lpstr>
      <vt:lpstr>Grefsen Stadion</vt:lpstr>
      <vt:lpstr>Grefsenmyra</vt:lpstr>
      <vt:lpstr>Greibanen</vt:lpstr>
      <vt:lpstr>Gressbanen</vt:lpstr>
      <vt:lpstr>Grorud idr.park</vt:lpstr>
      <vt:lpstr>Grünerhagen</vt:lpstr>
      <vt:lpstr>Hallager idr.park</vt:lpstr>
      <vt:lpstr>Haraløkka idr.park</vt:lpstr>
      <vt:lpstr>Hasle skole</vt:lpstr>
      <vt:lpstr>Haugerud idr.park</vt:lpstr>
      <vt:lpstr>Hemingbanen</vt:lpstr>
      <vt:lpstr>Holmlia idr.park</vt:lpstr>
      <vt:lpstr>Hullebergmyra</vt:lpstr>
      <vt:lpstr>Humleby</vt:lpstr>
      <vt:lpstr>Høybråten Friplass</vt:lpstr>
      <vt:lpstr>Høybråten idr.park</vt:lpstr>
      <vt:lpstr>Jeriko</vt:lpstr>
      <vt:lpstr>Jesperud</vt:lpstr>
      <vt:lpstr>Jordal</vt:lpstr>
      <vt:lpstr>Kalbakken</vt:lpstr>
      <vt:lpstr>Kampen skole</vt:lpstr>
      <vt:lpstr>Klosterenga</vt:lpstr>
      <vt:lpstr>Klemetsrud idr.park</vt:lpstr>
      <vt:lpstr>Kollbanen</vt:lpstr>
      <vt:lpstr>Korsvoll idr.park</vt:lpstr>
      <vt:lpstr>Kringsjå idr.park</vt:lpstr>
      <vt:lpstr>Lambertseter idr.park</vt:lpstr>
      <vt:lpstr>Lindeberg idr.park</vt:lpstr>
      <vt:lpstr>Linderud idr.park</vt:lpstr>
      <vt:lpstr>Løren idr.park</vt:lpstr>
      <vt:lpstr>Manglerud idr.park</vt:lpstr>
      <vt:lpstr>Marienlyst</vt:lpstr>
      <vt:lpstr>Merkantilbanen</vt:lpstr>
      <vt:lpstr>Monolitten</vt:lpstr>
      <vt:lpstr>Mortensrud idr.park</vt:lpstr>
      <vt:lpstr>Muselunden</vt:lpstr>
      <vt:lpstr>Myrerfeltet</vt:lpstr>
      <vt:lpstr>Nordjordet</vt:lpstr>
      <vt:lpstr>Nordre Åsen idr.park</vt:lpstr>
      <vt:lpstr>Nordstrand idr.park</vt:lpstr>
      <vt:lpstr>Prinsdal idr.park</vt:lpstr>
      <vt:lpstr>Risbanen</vt:lpstr>
      <vt:lpstr>Rommensletta idr.park</vt:lpstr>
      <vt:lpstr>Rustad idr.park</vt:lpstr>
      <vt:lpstr>Røa idr.park</vt:lpstr>
      <vt:lpstr>Sinober</vt:lpstr>
      <vt:lpstr>Stovner stadion</vt:lpstr>
      <vt:lpstr>Tonsenhagen idr.park</vt:lpstr>
      <vt:lpstr>Tonsenhagen skole</vt:lpstr>
      <vt:lpstr>Trasop idr.park</vt:lpstr>
      <vt:lpstr>Tveita idr.park</vt:lpstr>
      <vt:lpstr>Tørteberg</vt:lpstr>
      <vt:lpstr>Ullern idr.park</vt:lpstr>
      <vt:lpstr>Valle Hovin idr.park</vt:lpstr>
      <vt:lpstr>Veitvet idr.park</vt:lpstr>
      <vt:lpstr>Voksen</vt:lpstr>
      <vt:lpstr>Voldsløkka idr.park</vt:lpstr>
      <vt:lpstr>Øvre Foss</vt:lpstr>
      <vt:lpstr>Årvoll idr.park</vt:lpstr>
      <vt:lpstr>Prosentandel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Kiyani, Khidash</dc:creator>
  <cp:lastModifiedBy>Kiyani, Khidash</cp:lastModifiedBy>
  <dcterms:created xsi:type="dcterms:W3CDTF">2020-05-26T22:06:19Z</dcterms:created>
  <dcterms:modified xsi:type="dcterms:W3CDTF">2020-05-29T14:48:38Z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0x010100906997FA16F0F840953B2FE7711C38FA</vt:lpwstr>
  </property>
</Properties>
</file>